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Downloads\"/>
    </mc:Choice>
  </mc:AlternateContent>
  <xr:revisionPtr revIDLastSave="0" documentId="8_{0AC53FEE-EB07-44F7-95F7-8DE3E3F6BA6F}" xr6:coauthVersionLast="47" xr6:coauthVersionMax="47" xr10:uidLastSave="{00000000-0000-0000-0000-000000000000}"/>
  <bookViews>
    <workbookView xWindow="-110" yWindow="-110" windowWidth="19420" windowHeight="10420" xr2:uid="{0799DAD5-CF6B-483F-836A-BA000D9B976D}"/>
  </bookViews>
  <sheets>
    <sheet name="Practice Exercise 11" sheetId="1" r:id="rId1"/>
    <sheet name="Practice Exercise 12" sheetId="2" r:id="rId2"/>
    <sheet name="Practice Exercise 13" sheetId="3" r:id="rId3"/>
    <sheet name="Practice Exercise 14" sheetId="4" r:id="rId4"/>
    <sheet name="Practice Exercise 15" sheetId="5" r:id="rId5"/>
    <sheet name="Practice Exercise 16" sheetId="6" r:id="rId6"/>
    <sheet name="Practice Exercise 17" sheetId="7" r:id="rId7"/>
    <sheet name="Practice Exercise 18" sheetId="8" r:id="rId8"/>
  </sheets>
  <definedNames>
    <definedName name="Apples" localSheetId="0">#REF!</definedName>
    <definedName name="Apples" localSheetId="1">#REF!</definedName>
    <definedName name="Apples" localSheetId="2">#REF!</definedName>
    <definedName name="Apples" localSheetId="3">#REF!</definedName>
    <definedName name="Apples" localSheetId="4">#REF!</definedName>
    <definedName name="Apples" localSheetId="5">#REF!</definedName>
    <definedName name="Apples" localSheetId="6">#REF!</definedName>
    <definedName name="Apples" localSheetId="7">#REF!</definedName>
    <definedName name="Apples">#REF!</definedName>
    <definedName name="Bananas" localSheetId="0">#REF!</definedName>
    <definedName name="Bananas" localSheetId="1">#REF!</definedName>
    <definedName name="Bananas" localSheetId="2">#REF!</definedName>
    <definedName name="Bananas" localSheetId="3">#REF!</definedName>
    <definedName name="Bananas" localSheetId="4">#REF!</definedName>
    <definedName name="Bananas" localSheetId="5">#REF!</definedName>
    <definedName name="Bananas" localSheetId="6">#REF!</definedName>
    <definedName name="Bananas" localSheetId="7">#REF!</definedName>
    <definedName name="Bananas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 localSheetId="0">#REF!</definedName>
    <definedName name="Lemons" localSheetId="1">#REF!</definedName>
    <definedName name="Lemons" localSheetId="2">#REF!</definedName>
    <definedName name="Lemons" localSheetId="3">#REF!</definedName>
    <definedName name="Lemons" localSheetId="4">#REF!</definedName>
    <definedName name="Lemons" localSheetId="5">#REF!</definedName>
    <definedName name="Lemons" localSheetId="6">#REF!</definedName>
    <definedName name="Lemons" localSheetId="7">#REF!</definedName>
    <definedName name="Lemons">#REF!</definedName>
    <definedName name="lst_Fruit" localSheetId="0">#REF!</definedName>
    <definedName name="lst_Fruit" localSheetId="1">#REF!</definedName>
    <definedName name="lst_Fruit" localSheetId="2">#REF!</definedName>
    <definedName name="lst_Fruit" localSheetId="3">#REF!</definedName>
    <definedName name="lst_Fruit" localSheetId="4">#REF!</definedName>
    <definedName name="lst_Fruit" localSheetId="5">#REF!</definedName>
    <definedName name="lst_Fruit" localSheetId="6">#REF!</definedName>
    <definedName name="lst_Fruit" localSheetId="7">#REF!</definedName>
    <definedName name="lst_Fruit">#REF!</definedName>
    <definedName name="lst_FruitType" localSheetId="0">#REF!</definedName>
    <definedName name="lst_FruitType" localSheetId="1">#REF!</definedName>
    <definedName name="lst_FruitType" localSheetId="2">#REF!</definedName>
    <definedName name="lst_FruitType" localSheetId="3">#REF!</definedName>
    <definedName name="lst_FruitType" localSheetId="4">#REF!</definedName>
    <definedName name="lst_FruitType" localSheetId="5">#REF!</definedName>
    <definedName name="lst_FruitType" localSheetId="6">#REF!</definedName>
    <definedName name="lst_FruitType" localSheetId="7">#REF!</definedName>
    <definedName name="lst_FruitType">#REF!</definedName>
    <definedName name="Oranges" localSheetId="0">#REF!</definedName>
    <definedName name="Oranges" localSheetId="1">#REF!</definedName>
    <definedName name="Oranges" localSheetId="2">#REF!</definedName>
    <definedName name="Oranges" localSheetId="3">#REF!</definedName>
    <definedName name="Oranges" localSheetId="4">#REF!</definedName>
    <definedName name="Oranges" localSheetId="5">#REF!</definedName>
    <definedName name="Oranges" localSheetId="6">#REF!</definedName>
    <definedName name="Oranges" localSheetId="7">#REF!</definedName>
    <definedName name="Oranges">#REF!</definedName>
    <definedName name="SalesTax">0.0825</definedName>
    <definedName name="Shipping">1.25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" i="8" l="1"/>
  <c r="L27" i="8"/>
  <c r="L14" i="8"/>
  <c r="L4" i="8"/>
  <c r="K27" i="7"/>
  <c r="K14" i="7"/>
  <c r="K4" i="7"/>
  <c r="K30" i="6"/>
  <c r="L30" i="6"/>
  <c r="J30" i="6"/>
  <c r="M21" i="6"/>
  <c r="M22" i="6"/>
  <c r="M23" i="6"/>
  <c r="M20" i="6"/>
  <c r="M16" i="6"/>
  <c r="M10" i="6"/>
  <c r="M4" i="6"/>
  <c r="M22" i="5"/>
  <c r="M23" i="5"/>
  <c r="M24" i="5"/>
  <c r="M21" i="5"/>
  <c r="M16" i="5"/>
  <c r="M10" i="5"/>
  <c r="M4" i="5"/>
  <c r="M20" i="4"/>
  <c r="M21" i="4"/>
  <c r="M22" i="4"/>
  <c r="M19" i="4"/>
  <c r="M14" i="4"/>
  <c r="M9" i="4"/>
  <c r="M4" i="4"/>
  <c r="L16" i="3"/>
  <c r="L12" i="3"/>
  <c r="H8" i="3"/>
  <c r="J23" i="2"/>
  <c r="J24" i="2"/>
  <c r="J25" i="2"/>
  <c r="J26" i="2"/>
  <c r="J27" i="2"/>
  <c r="J28" i="2"/>
  <c r="J29" i="2"/>
  <c r="H14" i="2"/>
  <c r="I14" i="2"/>
  <c r="J14" i="2"/>
  <c r="K14" i="2"/>
  <c r="L14" i="2"/>
  <c r="M14" i="2"/>
  <c r="N14" i="2"/>
  <c r="O14" i="2"/>
  <c r="I28" i="1"/>
  <c r="I22" i="1"/>
  <c r="I16" i="1"/>
  <c r="I10" i="1"/>
  <c r="I4" i="1"/>
  <c r="J22" i="2"/>
  <c r="G14" i="2"/>
</calcChain>
</file>

<file path=xl/sharedStrings.xml><?xml version="1.0" encoding="utf-8"?>
<sst xmlns="http://schemas.openxmlformats.org/spreadsheetml/2006/main" count="189" uniqueCount="138">
  <si>
    <t>Practice Exercise 11</t>
  </si>
  <si>
    <t>Multiply 10 and 4 by typing the following formula in Cell I4:
=10*4</t>
  </si>
  <si>
    <t>In Cell I10, add the numbers 163 and 76 by using the Addition operator.</t>
  </si>
  <si>
    <t>In Cell I16, divide the numbers 112 by 6 by using the Division operator.</t>
  </si>
  <si>
    <t>In Cell I22, subtract 9,673 and 2,728 by using the Subtraction operator.</t>
  </si>
  <si>
    <t>In Cell 28, calculate 17 to the 7th power by using the Power operator.</t>
  </si>
  <si>
    <t>Practice Exercise 12</t>
  </si>
  <si>
    <r>
      <t xml:space="preserve">First, highlight cells F3 to H3. Use the </t>
    </r>
    <r>
      <rPr>
        <b/>
        <sz val="12"/>
        <color theme="1"/>
        <rFont val="Open Sans"/>
        <family val="2"/>
      </rPr>
      <t>Auto-Fill Handle</t>
    </r>
    <r>
      <rPr>
        <sz val="12"/>
        <color theme="1"/>
        <rFont val="Open Sans"/>
        <family val="2"/>
      </rPr>
      <t xml:space="preserve"> located in the bottom right-hand corner of cell H3 and drag it to the right until you get to cell N3.</t>
    </r>
  </si>
  <si>
    <r>
      <t xml:space="preserve">Highlight cells G7 and G8. Use the </t>
    </r>
    <r>
      <rPr>
        <b/>
        <sz val="12"/>
        <color theme="1"/>
        <rFont val="Open Sans"/>
        <family val="2"/>
      </rPr>
      <t>Auto-Fill Handle</t>
    </r>
    <r>
      <rPr>
        <sz val="12"/>
        <color theme="1"/>
        <rFont val="Open Sans"/>
        <family val="2"/>
      </rPr>
      <t xml:space="preserve"> located in the bottom right-hand corner of cell G8 and drag it down to cell G11.</t>
    </r>
  </si>
  <si>
    <t>January</t>
  </si>
  <si>
    <t>February</t>
  </si>
  <si>
    <r>
      <t xml:space="preserve">Cell G15 contains a formula. Use the </t>
    </r>
    <r>
      <rPr>
        <b/>
        <sz val="12"/>
        <color theme="1"/>
        <rFont val="Open Sans"/>
        <family val="2"/>
      </rPr>
      <t>Auto-Fill Handle</t>
    </r>
    <r>
      <rPr>
        <sz val="12"/>
        <color theme="1"/>
        <rFont val="Open Sans"/>
        <family val="2"/>
      </rPr>
      <t xml:space="preserve"> located in the bottom right-hand corner of cell G14 and drag the handle to the right until you get to cell O14. Notice how the formula repeats.</t>
    </r>
  </si>
  <si>
    <t>Qty</t>
  </si>
  <si>
    <t>Price</t>
  </si>
  <si>
    <t>Total</t>
  </si>
  <si>
    <r>
      <t xml:space="preserve">Use the </t>
    </r>
    <r>
      <rPr>
        <b/>
        <sz val="12"/>
        <color theme="1"/>
        <rFont val="Open Sans"/>
        <family val="2"/>
      </rPr>
      <t>Auto-Fill Handle</t>
    </r>
    <r>
      <rPr>
        <sz val="12"/>
        <color theme="1"/>
        <rFont val="Open Sans"/>
        <family val="2"/>
      </rPr>
      <t xml:space="preserve"> to apply the formula in Cell J22 to the bottom of the table.</t>
    </r>
  </si>
  <si>
    <t>Practice Exercise 13</t>
  </si>
  <si>
    <r>
      <t xml:space="preserve">Use the </t>
    </r>
    <r>
      <rPr>
        <b/>
        <sz val="12"/>
        <color theme="1"/>
        <rFont val="Open Sans"/>
        <family val="2"/>
      </rPr>
      <t>AutoSum</t>
    </r>
    <r>
      <rPr>
        <sz val="12"/>
        <color theme="1"/>
        <rFont val="Open Sans"/>
        <family val="2"/>
      </rPr>
      <t xml:space="preserve"> button to calculate the total amount of orders placed in 2018. After clicking on the </t>
    </r>
    <r>
      <rPr>
        <b/>
        <sz val="12"/>
        <color theme="1"/>
        <rFont val="Open Sans"/>
        <family val="2"/>
      </rPr>
      <t>AutoSum</t>
    </r>
    <r>
      <rPr>
        <sz val="12"/>
        <color theme="1"/>
        <rFont val="Open Sans"/>
        <family val="2"/>
      </rPr>
      <t xml:space="preserve"> button, press the </t>
    </r>
    <r>
      <rPr>
        <i/>
        <sz val="12"/>
        <color theme="1"/>
        <rFont val="Open Sans"/>
        <family val="2"/>
      </rPr>
      <t>Enter</t>
    </r>
    <r>
      <rPr>
        <sz val="12"/>
        <color theme="1"/>
        <rFont val="Open Sans"/>
        <family val="2"/>
      </rPr>
      <t>key in your keyboard.</t>
    </r>
  </si>
  <si>
    <t>Quarter</t>
  </si>
  <si>
    <t>Orders per Qtr (2018)</t>
  </si>
  <si>
    <t>TOTAL</t>
  </si>
  <si>
    <r>
      <t xml:space="preserve">The </t>
    </r>
    <r>
      <rPr>
        <b/>
        <sz val="12"/>
        <color theme="1"/>
        <rFont val="Open Sans"/>
        <family val="2"/>
      </rPr>
      <t>AutoSum</t>
    </r>
    <r>
      <rPr>
        <sz val="12"/>
        <color theme="1"/>
        <rFont val="Open Sans"/>
        <family val="2"/>
      </rPr>
      <t xml:space="preserve"> function also works with rows. Use the </t>
    </r>
    <r>
      <rPr>
        <b/>
        <sz val="12"/>
        <color theme="1"/>
        <rFont val="Open Sans"/>
        <family val="2"/>
      </rPr>
      <t>AutoSum</t>
    </r>
    <r>
      <rPr>
        <sz val="12"/>
        <color theme="1"/>
        <rFont val="Open Sans"/>
        <family val="2"/>
      </rPr>
      <t xml:space="preserve"> button to add the total revenue per quarter.</t>
    </r>
  </si>
  <si>
    <t>Revenue per Qtr</t>
  </si>
  <si>
    <r>
      <t xml:space="preserve">Use the </t>
    </r>
    <r>
      <rPr>
        <b/>
        <sz val="12"/>
        <color theme="1"/>
        <rFont val="Open Sans"/>
        <family val="2"/>
      </rPr>
      <t>AutoSum</t>
    </r>
    <r>
      <rPr>
        <sz val="12"/>
        <color theme="1"/>
        <rFont val="Open Sans"/>
        <family val="2"/>
      </rPr>
      <t xml:space="preserve"> function to calculate the average revenue per quarter instead of the total sum.</t>
    </r>
  </si>
  <si>
    <t>Practice Exercise 14</t>
  </si>
  <si>
    <t xml:space="preserve">Multiply Cell 1 and Cell 2 together by writing the following formula in Cell M4:
</t>
  </si>
  <si>
    <t>Cell 1</t>
  </si>
  <si>
    <t>Cell 2</t>
  </si>
  <si>
    <t>Formula</t>
  </si>
  <si>
    <t>Multiply Amount A (technically Cell I9) by the constant 7.79 in cell M9.</t>
  </si>
  <si>
    <t>Amount A</t>
  </si>
  <si>
    <r>
      <t xml:space="preserve">Multiply Cell I14 with Cell K14 and divide the total by the </t>
    </r>
    <r>
      <rPr>
        <i/>
        <sz val="12"/>
        <color theme="1"/>
        <rFont val="Open Sans"/>
        <family val="2"/>
      </rPr>
      <t>constant</t>
    </r>
    <r>
      <rPr>
        <sz val="12"/>
        <color theme="1"/>
        <rFont val="Open Sans"/>
        <family val="2"/>
      </rPr>
      <t xml:space="preserve"> of 10 by typing the following formula in Cell M14.</t>
    </r>
  </si>
  <si>
    <t>Item</t>
  </si>
  <si>
    <t>Fee</t>
  </si>
  <si>
    <r>
      <t xml:space="preserve">Calculate the </t>
    </r>
    <r>
      <rPr>
        <i/>
        <sz val="12"/>
        <color theme="1"/>
        <rFont val="Open Sans"/>
        <family val="2"/>
      </rPr>
      <t>Total</t>
    </r>
    <r>
      <rPr>
        <sz val="12"/>
        <color theme="1"/>
        <rFont val="Open Sans"/>
        <family val="2"/>
      </rPr>
      <t xml:space="preserve"> for each item on the table provided by multiplying the Qty and the Price and adding the Fee.</t>
    </r>
  </si>
  <si>
    <t>Shoes</t>
  </si>
  <si>
    <t>Shirts</t>
  </si>
  <si>
    <t>Socks</t>
  </si>
  <si>
    <t>Pants</t>
  </si>
  <si>
    <t>Practice Exercise 15</t>
  </si>
  <si>
    <t>Use the SUM formula to add Item A and Item B. Make your calculation in cell M4.</t>
  </si>
  <si>
    <t>Item A</t>
  </si>
  <si>
    <t>Item B</t>
  </si>
  <si>
    <r>
      <t xml:space="preserve">Use the SUM formula to add all 3 cells by using a range in your </t>
    </r>
    <r>
      <rPr>
        <i/>
        <sz val="12"/>
        <color theme="1"/>
        <rFont val="Open Sans"/>
        <family val="2"/>
      </rPr>
      <t>argument</t>
    </r>
    <r>
      <rPr>
        <sz val="12"/>
        <color theme="1"/>
        <rFont val="Open Sans"/>
        <family val="2"/>
      </rPr>
      <t>. Make your calculation in cell M10.</t>
    </r>
  </si>
  <si>
    <t>Cell 3</t>
  </si>
  <si>
    <r>
      <t xml:space="preserve">Use the SUM formula to add all 3 cells by using commas in your </t>
    </r>
    <r>
      <rPr>
        <i/>
        <sz val="12"/>
        <color theme="1"/>
        <rFont val="Open Sans"/>
        <family val="2"/>
      </rPr>
      <t>argument</t>
    </r>
    <r>
      <rPr>
        <sz val="12"/>
        <color theme="1"/>
        <rFont val="Open Sans"/>
        <family val="2"/>
      </rPr>
      <t>. Make your calculation in cell M16.</t>
    </r>
  </si>
  <si>
    <t>Product</t>
  </si>
  <si>
    <t>Q1</t>
  </si>
  <si>
    <t>Q2</t>
  </si>
  <si>
    <t>Q3</t>
  </si>
  <si>
    <t>Totals</t>
  </si>
  <si>
    <t xml:space="preserve">Add the totals for all 3 quarters for each product in the table provided. </t>
  </si>
  <si>
    <t>Practice Exercise 16</t>
  </si>
  <si>
    <t>Use the AVERAGE formula to average Item A and Item B. Make your calculation in cell M4.</t>
  </si>
  <si>
    <r>
      <t xml:space="preserve">Use the AVERAGE formula to average all 3 cells by using a range in your </t>
    </r>
    <r>
      <rPr>
        <i/>
        <sz val="12"/>
        <color theme="1"/>
        <rFont val="Open Sans"/>
        <family val="2"/>
      </rPr>
      <t>argument</t>
    </r>
    <r>
      <rPr>
        <sz val="12"/>
        <color theme="1"/>
        <rFont val="Open Sans"/>
        <family val="2"/>
      </rPr>
      <t>. Make your calculation in cell M10.</t>
    </r>
  </si>
  <si>
    <t>Use the AVERAGE formula to average all 3 cells by using commas in your argument. Make your calculation in cell M16.</t>
  </si>
  <si>
    <t>AVERAGE</t>
  </si>
  <si>
    <t>Use the AVERAGE formula to calculate the average for all 3 quarters for each item.</t>
  </si>
  <si>
    <t>Use the AVERAGE formula to calculate the totals for each Quarter.</t>
  </si>
  <si>
    <t>Watches</t>
  </si>
  <si>
    <t>Hats</t>
  </si>
  <si>
    <t>Necklaces</t>
  </si>
  <si>
    <t>Scarfs</t>
  </si>
  <si>
    <t>Practice Exercise 17</t>
  </si>
  <si>
    <t>Count the number of Employee IDs by using the formula below in cell K4:
=COUNT(I4:I10)</t>
  </si>
  <si>
    <t>Employee IDs</t>
  </si>
  <si>
    <t>Count the number of Account Names by using the formula below in cell K14:
=COUNTA(I14:I24)</t>
  </si>
  <si>
    <t>Account Name</t>
  </si>
  <si>
    <t>The Roses Inc.</t>
  </si>
  <si>
    <t>Fresh Mexican Grill</t>
  </si>
  <si>
    <t>Kid's Play LLC</t>
  </si>
  <si>
    <t>Susie's Antiques</t>
  </si>
  <si>
    <t>Roberto's Auto Shop</t>
  </si>
  <si>
    <t>Sweaters &amp; More Inc</t>
  </si>
  <si>
    <t>Doggy Dog World Inc</t>
  </si>
  <si>
    <t>Baby 1</t>
  </si>
  <si>
    <t>Hort's Windows</t>
  </si>
  <si>
    <t>The Water Company</t>
  </si>
  <si>
    <t>Betty's Flower Shop</t>
  </si>
  <si>
    <t>In Cell K27, use the correct formula to count the number of workdays listed.</t>
  </si>
  <si>
    <t>Work Days</t>
  </si>
  <si>
    <t>Practice Exercise 18</t>
  </si>
  <si>
    <t>Calculate the highest amount of sales by writing the following MAX formula in cell L4:
=MAX(J4:J10)</t>
  </si>
  <si>
    <t>Sales Rep</t>
  </si>
  <si>
    <t>Sales Amount</t>
  </si>
  <si>
    <t>Billy Bob</t>
  </si>
  <si>
    <t>Susan Sammers</t>
  </si>
  <si>
    <t>Tina Faustina</t>
  </si>
  <si>
    <t>Cheryl Quotes</t>
  </si>
  <si>
    <t>Jimmy Jones</t>
  </si>
  <si>
    <t>Roberto Clemens</t>
  </si>
  <si>
    <t>Stephen Jackster</t>
  </si>
  <si>
    <t>Calculate the lowest amount of units by writing the following MIN formula in Cell L14:
=MIN(J14:J24)</t>
  </si>
  <si>
    <t>Serial Number</t>
  </si>
  <si>
    <t>Units</t>
  </si>
  <si>
    <t>97958-27289</t>
  </si>
  <si>
    <t>14321-62792</t>
  </si>
  <si>
    <t>37279-20902</t>
  </si>
  <si>
    <t>43339-20046</t>
  </si>
  <si>
    <t>35732-63368</t>
  </si>
  <si>
    <t>18186-97361</t>
  </si>
  <si>
    <t>69208-40553</t>
  </si>
  <si>
    <t>25062-76106</t>
  </si>
  <si>
    <t>18028-34258</t>
  </si>
  <si>
    <t>37783-74756</t>
  </si>
  <si>
    <t>97951-77451</t>
  </si>
  <si>
    <t>Calculate the highest and lowest minutes used by using the MAX and MIN formulas, respectively. Include the formulas in the appropriate cells.</t>
  </si>
  <si>
    <t>Customer Name</t>
  </si>
  <si>
    <t>Minutes Used</t>
  </si>
  <si>
    <t>MAX</t>
  </si>
  <si>
    <t>Julie Raymond</t>
  </si>
  <si>
    <t>Jessica Christiansen</t>
  </si>
  <si>
    <t>Loan Nguyen</t>
  </si>
  <si>
    <t>MIN</t>
  </si>
  <si>
    <t>Steve Robinson</t>
  </si>
  <si>
    <t>Bree Smith</t>
  </si>
  <si>
    <t>Stella Black</t>
  </si>
  <si>
    <t>Valerie Jacobson</t>
  </si>
  <si>
    <t>Rose Anne Green</t>
  </si>
  <si>
    <t>Long Vu</t>
  </si>
  <si>
    <t>Abe Johnson</t>
  </si>
  <si>
    <t>Carlos Rodriguez</t>
  </si>
  <si>
    <t>Sam Stein</t>
  </si>
  <si>
    <t>Della White</t>
  </si>
  <si>
    <t>Dalia Fernandez</t>
  </si>
  <si>
    <t>Berenice Perez</t>
  </si>
  <si>
    <t>Daisy Fuentes</t>
  </si>
  <si>
    <t>Louis Nale</t>
  </si>
  <si>
    <t>Maria Romero</t>
  </si>
  <si>
    <t>Esteban Nunez</t>
  </si>
  <si>
    <t>Freddy White</t>
  </si>
  <si>
    <t>George Jackson</t>
  </si>
  <si>
    <t>Halley Cherry</t>
  </si>
  <si>
    <t>Hailey Norms</t>
  </si>
  <si>
    <t>Miley Chacon</t>
  </si>
  <si>
    <t>March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</si>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</sst>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FFFFFF"/>
      <name val="Open Sans"/>
      <family val="2"/>
    </font>
    <font>
      <sz val="12"/>
      <name val="Open Sans"/>
      <family val="2"/>
    </font>
    <font>
      <sz val="24"/>
      <color theme="0"/>
      <name val="Calibri"/>
      <family val="2"/>
      <scheme val="minor"/>
    </font>
    <font>
      <sz val="12"/>
      <color theme="1"/>
      <name val="Open Sans"/>
      <family val="2"/>
    </font>
    <font>
      <sz val="10"/>
      <name val="Open Sans"/>
      <family val="2"/>
    </font>
    <font>
      <b/>
      <sz val="12"/>
      <color theme="1"/>
      <name val="Open Sans"/>
      <family val="2"/>
    </font>
    <font>
      <b/>
      <sz val="11"/>
      <color theme="1"/>
      <name val="Open Sans"/>
      <family val="2"/>
    </font>
    <font>
      <i/>
      <sz val="12"/>
      <color theme="1"/>
      <name val="Open Sans"/>
      <family val="2"/>
    </font>
    <font>
      <sz val="11"/>
      <name val="Calibri"/>
      <family val="2"/>
      <scheme val="minor"/>
    </font>
    <font>
      <b/>
      <sz val="11"/>
      <color theme="0"/>
      <name val="Open Sans"/>
      <family val="2"/>
    </font>
    <font>
      <b/>
      <sz val="11"/>
      <name val="Open Sans"/>
      <family val="2"/>
    </font>
    <font>
      <b/>
      <sz val="12"/>
      <name val="Open Sans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7B0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046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BC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6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3" borderId="0" xfId="0" applyFont="1" applyFill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11" fillId="3" borderId="0" xfId="0" applyFont="1" applyFill="1" applyAlignment="1">
      <alignment vertical="center" wrapText="1"/>
    </xf>
    <xf numFmtId="0" fontId="11" fillId="5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0" fillId="3" borderId="2" xfId="0" applyFill="1" applyBorder="1" applyAlignment="1">
      <alignment horizontal="center"/>
    </xf>
    <xf numFmtId="164" fontId="0" fillId="3" borderId="4" xfId="0" applyNumberForma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0" fontId="0" fillId="3" borderId="0" xfId="0" applyFill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164" fontId="0" fillId="5" borderId="2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/>
    </xf>
    <xf numFmtId="0" fontId="8" fillId="3" borderId="0" xfId="0" applyFont="1" applyFill="1" applyAlignment="1">
      <alignment vertical="top" wrapText="1"/>
    </xf>
    <xf numFmtId="164" fontId="6" fillId="3" borderId="0" xfId="0" applyNumberFormat="1" applyFont="1" applyFill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/>
    </xf>
    <xf numFmtId="14" fontId="15" fillId="3" borderId="0" xfId="0" applyNumberFormat="1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center" vertical="center" wrapText="1"/>
    </xf>
    <xf numFmtId="165" fontId="15" fillId="3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5" xfId="0" applyNumberFormat="1" applyBorder="1"/>
    <xf numFmtId="164" fontId="0" fillId="0" borderId="2" xfId="0" applyNumberFormat="1" applyBorder="1"/>
    <xf numFmtId="164" fontId="17" fillId="5" borderId="1" xfId="0" applyNumberFormat="1" applyFont="1" applyFill="1" applyBorder="1" applyAlignment="1">
      <alignment horizontal="center"/>
    </xf>
    <xf numFmtId="165" fontId="17" fillId="5" borderId="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0</xdr:row>
      <xdr:rowOff>69850</xdr:rowOff>
    </xdr:from>
    <xdr:to>
      <xdr:col>10</xdr:col>
      <xdr:colOff>463550</xdr:colOff>
      <xdr:row>3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DC2DF8-A7FF-45BD-B6DF-EA5A4D2393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69850"/>
          <a:ext cx="577850" cy="92202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</xdr:row>
      <xdr:rowOff>127000</xdr:rowOff>
    </xdr:from>
    <xdr:to>
      <xdr:col>7</xdr:col>
      <xdr:colOff>431800</xdr:colOff>
      <xdr:row>4</xdr:row>
      <xdr:rowOff>107950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732B2C23-A375-4A01-BBAC-540B9BFAB8B6}"/>
            </a:ext>
          </a:extLst>
        </xdr:cNvPr>
        <xdr:cNvSpPr/>
      </xdr:nvSpPr>
      <xdr:spPr>
        <a:xfrm rot="16200000">
          <a:off x="3581400" y="1714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8</xdr:row>
      <xdr:rowOff>127000</xdr:rowOff>
    </xdr:from>
    <xdr:to>
      <xdr:col>7</xdr:col>
      <xdr:colOff>431800</xdr:colOff>
      <xdr:row>10</xdr:row>
      <xdr:rowOff>107950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E7458B50-BF8F-4385-89C1-CE451C919ECC}"/>
            </a:ext>
          </a:extLst>
        </xdr:cNvPr>
        <xdr:cNvSpPr/>
      </xdr:nvSpPr>
      <xdr:spPr>
        <a:xfrm rot="16200000">
          <a:off x="3581400" y="15176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14</xdr:row>
      <xdr:rowOff>127000</xdr:rowOff>
    </xdr:from>
    <xdr:to>
      <xdr:col>7</xdr:col>
      <xdr:colOff>431800</xdr:colOff>
      <xdr:row>16</xdr:row>
      <xdr:rowOff>107950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A0EC69CC-5AFA-41E8-ADFD-5EA097684AD7}"/>
            </a:ext>
          </a:extLst>
        </xdr:cNvPr>
        <xdr:cNvSpPr/>
      </xdr:nvSpPr>
      <xdr:spPr>
        <a:xfrm rot="16200000">
          <a:off x="3581400" y="28638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20</xdr:row>
      <xdr:rowOff>127000</xdr:rowOff>
    </xdr:from>
    <xdr:to>
      <xdr:col>7</xdr:col>
      <xdr:colOff>431800</xdr:colOff>
      <xdr:row>22</xdr:row>
      <xdr:rowOff>107950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2DA8A1A9-BF04-4CFE-A324-32BB2B5DDBC6}"/>
            </a:ext>
          </a:extLst>
        </xdr:cNvPr>
        <xdr:cNvSpPr/>
      </xdr:nvSpPr>
      <xdr:spPr>
        <a:xfrm rot="16200000">
          <a:off x="3581400" y="42100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26</xdr:row>
      <xdr:rowOff>127000</xdr:rowOff>
    </xdr:from>
    <xdr:to>
      <xdr:col>7</xdr:col>
      <xdr:colOff>431800</xdr:colOff>
      <xdr:row>28</xdr:row>
      <xdr:rowOff>107950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A1354551-CC65-447C-861B-7156A0A1348A}"/>
            </a:ext>
          </a:extLst>
        </xdr:cNvPr>
        <xdr:cNvSpPr/>
      </xdr:nvSpPr>
      <xdr:spPr>
        <a:xfrm rot="16200000">
          <a:off x="3581400" y="55562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0</xdr:row>
      <xdr:rowOff>12700</xdr:rowOff>
    </xdr:from>
    <xdr:to>
      <xdr:col>16</xdr:col>
      <xdr:colOff>228600</xdr:colOff>
      <xdr:row>3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8E19ED-15FC-487F-B851-86C5BD31AA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8700" y="12700"/>
          <a:ext cx="577850" cy="922020"/>
        </a:xfrm>
        <a:prstGeom prst="rect">
          <a:avLst/>
        </a:prstGeom>
      </xdr:spPr>
    </xdr:pic>
    <xdr:clientData/>
  </xdr:twoCellAnchor>
  <xdr:twoCellAnchor>
    <xdr:from>
      <xdr:col>8</xdr:col>
      <xdr:colOff>6350</xdr:colOff>
      <xdr:row>3</xdr:row>
      <xdr:rowOff>57150</xdr:rowOff>
    </xdr:from>
    <xdr:to>
      <xdr:col>14</xdr:col>
      <xdr:colOff>31750</xdr:colOff>
      <xdr:row>3</xdr:row>
      <xdr:rowOff>146050</xdr:rowOff>
    </xdr:to>
    <xdr:sp macro="" textlink="">
      <xdr:nvSpPr>
        <xdr:cNvPr id="3" name="Arrow: Bent-Up 2">
          <a:extLst>
            <a:ext uri="{FF2B5EF4-FFF2-40B4-BE49-F238E27FC236}">
              <a16:creationId xmlns:a16="http://schemas.microsoft.com/office/drawing/2014/main" id="{64F44795-F3E7-42A4-9E84-31DDA8A8D8C3}"/>
            </a:ext>
          </a:extLst>
        </xdr:cNvPr>
        <xdr:cNvSpPr/>
      </xdr:nvSpPr>
      <xdr:spPr>
        <a:xfrm>
          <a:off x="4584700" y="819150"/>
          <a:ext cx="2400300" cy="88900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76200</xdr:colOff>
      <xdr:row>6</xdr:row>
      <xdr:rowOff>196850</xdr:rowOff>
    </xdr:from>
    <xdr:to>
      <xdr:col>7</xdr:col>
      <xdr:colOff>190500</xdr:colOff>
      <xdr:row>11</xdr:row>
      <xdr:rowOff>12700</xdr:rowOff>
    </xdr:to>
    <xdr:sp macro="" textlink="">
      <xdr:nvSpPr>
        <xdr:cNvPr id="4" name="Arrow: Bent-Up 3">
          <a:extLst>
            <a:ext uri="{FF2B5EF4-FFF2-40B4-BE49-F238E27FC236}">
              <a16:creationId xmlns:a16="http://schemas.microsoft.com/office/drawing/2014/main" id="{EA8EF815-E0BA-4C3E-8A67-839AC2D4D8EA}"/>
            </a:ext>
          </a:extLst>
        </xdr:cNvPr>
        <xdr:cNvSpPr/>
      </xdr:nvSpPr>
      <xdr:spPr>
        <a:xfrm rot="5400000" flipV="1">
          <a:off x="3930650" y="2317750"/>
          <a:ext cx="787400" cy="114300"/>
        </a:xfrm>
        <a:prstGeom prst="bentUpArrow">
          <a:avLst>
            <a:gd name="adj1" fmla="val 25000"/>
            <a:gd name="adj2" fmla="val 25000"/>
            <a:gd name="adj3" fmla="val 5000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14</xdr:row>
      <xdr:rowOff>57150</xdr:rowOff>
    </xdr:from>
    <xdr:to>
      <xdr:col>15</xdr:col>
      <xdr:colOff>31750</xdr:colOff>
      <xdr:row>14</xdr:row>
      <xdr:rowOff>114300</xdr:rowOff>
    </xdr:to>
    <xdr:sp macro="" textlink="">
      <xdr:nvSpPr>
        <xdr:cNvPr id="5" name="Arrow: Bent-Up 4">
          <a:extLst>
            <a:ext uri="{FF2B5EF4-FFF2-40B4-BE49-F238E27FC236}">
              <a16:creationId xmlns:a16="http://schemas.microsoft.com/office/drawing/2014/main" id="{C56DC51F-2E70-4F87-B013-2B6244373529}"/>
            </a:ext>
          </a:extLst>
        </xdr:cNvPr>
        <xdr:cNvSpPr/>
      </xdr:nvSpPr>
      <xdr:spPr>
        <a:xfrm>
          <a:off x="4191000" y="3390900"/>
          <a:ext cx="3181350" cy="57150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38100</xdr:colOff>
      <xdr:row>21</xdr:row>
      <xdr:rowOff>152400</xdr:rowOff>
    </xdr:from>
    <xdr:to>
      <xdr:col>10</xdr:col>
      <xdr:colOff>171450</xdr:colOff>
      <xdr:row>28</xdr:row>
      <xdr:rowOff>165100</xdr:rowOff>
    </xdr:to>
    <xdr:sp macro="" textlink="">
      <xdr:nvSpPr>
        <xdr:cNvPr id="6" name="Arrow: Bent-Up 5">
          <a:extLst>
            <a:ext uri="{FF2B5EF4-FFF2-40B4-BE49-F238E27FC236}">
              <a16:creationId xmlns:a16="http://schemas.microsoft.com/office/drawing/2014/main" id="{BC0D7F7B-DB41-4BB2-8A6C-80F2B8BEF616}"/>
            </a:ext>
          </a:extLst>
        </xdr:cNvPr>
        <xdr:cNvSpPr/>
      </xdr:nvSpPr>
      <xdr:spPr>
        <a:xfrm rot="5400000" flipV="1">
          <a:off x="4845050" y="5721350"/>
          <a:ext cx="1327150" cy="133350"/>
        </a:xfrm>
        <a:prstGeom prst="bentUpArrow">
          <a:avLst>
            <a:gd name="adj1" fmla="val 25000"/>
            <a:gd name="adj2" fmla="val 25000"/>
            <a:gd name="adj3" fmla="val 5000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63500</xdr:colOff>
      <xdr:row>0</xdr:row>
      <xdr:rowOff>88900</xdr:rowOff>
    </xdr:from>
    <xdr:to>
      <xdr:col>13</xdr:col>
      <xdr:colOff>254000</xdr:colOff>
      <xdr:row>2</xdr:row>
      <xdr:rowOff>433070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73D5FF-4B37-4C41-AD2C-4F62087F05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1650" y="88900"/>
          <a:ext cx="577850" cy="922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330200</xdr:colOff>
      <xdr:row>23</xdr:row>
      <xdr:rowOff>57150</xdr:rowOff>
    </xdr:from>
    <xdr:to>
      <xdr:col>12</xdr:col>
      <xdr:colOff>908050</xdr:colOff>
      <xdr:row>23</xdr:row>
      <xdr:rowOff>979170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A6AC2E-39B6-4409-96F4-0AB41C33EB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1300" y="5480050"/>
          <a:ext cx="577850" cy="92202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</xdr:row>
      <xdr:rowOff>127000</xdr:rowOff>
    </xdr:from>
    <xdr:to>
      <xdr:col>7</xdr:col>
      <xdr:colOff>431800</xdr:colOff>
      <xdr:row>4</xdr:row>
      <xdr:rowOff>107950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23EC5A03-B7D3-4A52-9201-8F2723836DAA}"/>
            </a:ext>
          </a:extLst>
        </xdr:cNvPr>
        <xdr:cNvSpPr/>
      </xdr:nvSpPr>
      <xdr:spPr>
        <a:xfrm rot="16200000">
          <a:off x="3581400" y="1714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7</xdr:row>
      <xdr:rowOff>127000</xdr:rowOff>
    </xdr:from>
    <xdr:to>
      <xdr:col>7</xdr:col>
      <xdr:colOff>431800</xdr:colOff>
      <xdr:row>9</xdr:row>
      <xdr:rowOff>107950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CFF21B60-F18D-49C2-B9C4-BED3C143E8F0}"/>
            </a:ext>
          </a:extLst>
        </xdr:cNvPr>
        <xdr:cNvSpPr/>
      </xdr:nvSpPr>
      <xdr:spPr>
        <a:xfrm rot="16200000">
          <a:off x="3581400" y="13398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12</xdr:row>
      <xdr:rowOff>127000</xdr:rowOff>
    </xdr:from>
    <xdr:to>
      <xdr:col>7</xdr:col>
      <xdr:colOff>431800</xdr:colOff>
      <xdr:row>14</xdr:row>
      <xdr:rowOff>107950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21A99C8F-6E87-44D5-B676-B0036AA3529D}"/>
            </a:ext>
          </a:extLst>
        </xdr:cNvPr>
        <xdr:cNvSpPr/>
      </xdr:nvSpPr>
      <xdr:spPr>
        <a:xfrm rot="16200000">
          <a:off x="3581400" y="25082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18</xdr:row>
      <xdr:rowOff>127000</xdr:rowOff>
    </xdr:from>
    <xdr:to>
      <xdr:col>7</xdr:col>
      <xdr:colOff>431800</xdr:colOff>
      <xdr:row>20</xdr:row>
      <xdr:rowOff>107950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C924BFD7-5819-416D-9BE1-9CB8D67837FC}"/>
            </a:ext>
          </a:extLst>
        </xdr:cNvPr>
        <xdr:cNvSpPr/>
      </xdr:nvSpPr>
      <xdr:spPr>
        <a:xfrm rot="16200000">
          <a:off x="3581400" y="384810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260350</xdr:colOff>
      <xdr:row>24</xdr:row>
      <xdr:rowOff>247650</xdr:rowOff>
    </xdr:from>
    <xdr:to>
      <xdr:col>12</xdr:col>
      <xdr:colOff>838200</xdr:colOff>
      <xdr:row>27</xdr:row>
      <xdr:rowOff>96520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E0F769-790C-446C-92EA-6D0ADD0833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3750" y="5867400"/>
          <a:ext cx="577850" cy="92202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</xdr:row>
      <xdr:rowOff>127000</xdr:rowOff>
    </xdr:from>
    <xdr:to>
      <xdr:col>7</xdr:col>
      <xdr:colOff>431800</xdr:colOff>
      <xdr:row>4</xdr:row>
      <xdr:rowOff>107950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B0C7AD36-FAB7-432D-AD0C-12BC910DD23B}"/>
            </a:ext>
          </a:extLst>
        </xdr:cNvPr>
        <xdr:cNvSpPr/>
      </xdr:nvSpPr>
      <xdr:spPr>
        <a:xfrm rot="16200000">
          <a:off x="3581400" y="1714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8</xdr:row>
      <xdr:rowOff>127000</xdr:rowOff>
    </xdr:from>
    <xdr:to>
      <xdr:col>7</xdr:col>
      <xdr:colOff>431800</xdr:colOff>
      <xdr:row>10</xdr:row>
      <xdr:rowOff>107950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95CC171B-56F3-4B9B-88FC-1AE3AE07EA3C}"/>
            </a:ext>
          </a:extLst>
        </xdr:cNvPr>
        <xdr:cNvSpPr/>
      </xdr:nvSpPr>
      <xdr:spPr>
        <a:xfrm rot="16200000">
          <a:off x="3581400" y="157480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14</xdr:row>
      <xdr:rowOff>127000</xdr:rowOff>
    </xdr:from>
    <xdr:to>
      <xdr:col>7</xdr:col>
      <xdr:colOff>431800</xdr:colOff>
      <xdr:row>16</xdr:row>
      <xdr:rowOff>107950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6887852A-A0EB-414A-9786-FD0816D2B435}"/>
            </a:ext>
          </a:extLst>
        </xdr:cNvPr>
        <xdr:cNvSpPr/>
      </xdr:nvSpPr>
      <xdr:spPr>
        <a:xfrm rot="16200000">
          <a:off x="3581400" y="29781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20</xdr:row>
      <xdr:rowOff>127000</xdr:rowOff>
    </xdr:from>
    <xdr:to>
      <xdr:col>7</xdr:col>
      <xdr:colOff>431800</xdr:colOff>
      <xdr:row>22</xdr:row>
      <xdr:rowOff>107950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6FB97925-6097-4008-A9B2-20905B5CAE0D}"/>
            </a:ext>
          </a:extLst>
        </xdr:cNvPr>
        <xdr:cNvSpPr/>
      </xdr:nvSpPr>
      <xdr:spPr>
        <a:xfrm rot="16200000">
          <a:off x="3581400" y="42735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241300</xdr:colOff>
      <xdr:row>29</xdr:row>
      <xdr:rowOff>114300</xdr:rowOff>
    </xdr:from>
    <xdr:to>
      <xdr:col>12</xdr:col>
      <xdr:colOff>819150</xdr:colOff>
      <xdr:row>32</xdr:row>
      <xdr:rowOff>147320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7B3A5-E19B-40A5-9485-9A302B020A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7131050"/>
          <a:ext cx="577850" cy="92202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</xdr:row>
      <xdr:rowOff>127000</xdr:rowOff>
    </xdr:from>
    <xdr:to>
      <xdr:col>7</xdr:col>
      <xdr:colOff>431800</xdr:colOff>
      <xdr:row>4</xdr:row>
      <xdr:rowOff>107950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6ABC4FB-BB91-4310-8463-A9EA204A956D}"/>
            </a:ext>
          </a:extLst>
        </xdr:cNvPr>
        <xdr:cNvSpPr/>
      </xdr:nvSpPr>
      <xdr:spPr>
        <a:xfrm rot="16200000">
          <a:off x="3581400" y="1714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8</xdr:row>
      <xdr:rowOff>127000</xdr:rowOff>
    </xdr:from>
    <xdr:to>
      <xdr:col>7</xdr:col>
      <xdr:colOff>431800</xdr:colOff>
      <xdr:row>10</xdr:row>
      <xdr:rowOff>107950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FE5D639C-C2FC-4FFE-B875-2E99FB28C0C8}"/>
            </a:ext>
          </a:extLst>
        </xdr:cNvPr>
        <xdr:cNvSpPr/>
      </xdr:nvSpPr>
      <xdr:spPr>
        <a:xfrm rot="16200000">
          <a:off x="3581400" y="173990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14</xdr:row>
      <xdr:rowOff>127000</xdr:rowOff>
    </xdr:from>
    <xdr:to>
      <xdr:col>7</xdr:col>
      <xdr:colOff>431800</xdr:colOff>
      <xdr:row>16</xdr:row>
      <xdr:rowOff>107950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13151E5B-4158-4A88-8ED3-1586F7F38830}"/>
            </a:ext>
          </a:extLst>
        </xdr:cNvPr>
        <xdr:cNvSpPr/>
      </xdr:nvSpPr>
      <xdr:spPr>
        <a:xfrm rot="16200000">
          <a:off x="3581400" y="31432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19</xdr:row>
      <xdr:rowOff>127000</xdr:rowOff>
    </xdr:from>
    <xdr:to>
      <xdr:col>7</xdr:col>
      <xdr:colOff>431800</xdr:colOff>
      <xdr:row>21</xdr:row>
      <xdr:rowOff>107950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EB26DD81-6982-470E-9D28-BB0133CAD28C}"/>
            </a:ext>
          </a:extLst>
        </xdr:cNvPr>
        <xdr:cNvSpPr/>
      </xdr:nvSpPr>
      <xdr:spPr>
        <a:xfrm rot="16200000">
          <a:off x="3581400" y="431800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25</xdr:row>
      <xdr:rowOff>127000</xdr:rowOff>
    </xdr:from>
    <xdr:to>
      <xdr:col>7</xdr:col>
      <xdr:colOff>431800</xdr:colOff>
      <xdr:row>27</xdr:row>
      <xdr:rowOff>107950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B9F60EC2-228F-4BD0-A9F7-4DA5994031A4}"/>
            </a:ext>
          </a:extLst>
        </xdr:cNvPr>
        <xdr:cNvSpPr/>
      </xdr:nvSpPr>
      <xdr:spPr>
        <a:xfrm rot="16200000">
          <a:off x="3581400" y="56705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215900</xdr:colOff>
      <xdr:row>32</xdr:row>
      <xdr:rowOff>19050</xdr:rowOff>
    </xdr:from>
    <xdr:to>
      <xdr:col>10</xdr:col>
      <xdr:colOff>793750</xdr:colOff>
      <xdr:row>36</xdr:row>
      <xdr:rowOff>26670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AC5A81-D5D6-469E-A90B-188C986DA5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8700" y="7988300"/>
          <a:ext cx="577850" cy="92202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</xdr:row>
      <xdr:rowOff>127000</xdr:rowOff>
    </xdr:from>
    <xdr:to>
      <xdr:col>7</xdr:col>
      <xdr:colOff>431800</xdr:colOff>
      <xdr:row>4</xdr:row>
      <xdr:rowOff>107950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B7D3D211-E19B-46A1-85F7-34B703A80F84}"/>
            </a:ext>
          </a:extLst>
        </xdr:cNvPr>
        <xdr:cNvSpPr/>
      </xdr:nvSpPr>
      <xdr:spPr>
        <a:xfrm rot="16200000">
          <a:off x="3581400" y="1714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12</xdr:row>
      <xdr:rowOff>127000</xdr:rowOff>
    </xdr:from>
    <xdr:to>
      <xdr:col>7</xdr:col>
      <xdr:colOff>431800</xdr:colOff>
      <xdr:row>14</xdr:row>
      <xdr:rowOff>107950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4DD9E58E-CF72-4CA5-B38B-85105972C5E8}"/>
            </a:ext>
          </a:extLst>
        </xdr:cNvPr>
        <xdr:cNvSpPr/>
      </xdr:nvSpPr>
      <xdr:spPr>
        <a:xfrm rot="16200000">
          <a:off x="3581400" y="25590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25</xdr:row>
      <xdr:rowOff>127000</xdr:rowOff>
    </xdr:from>
    <xdr:to>
      <xdr:col>7</xdr:col>
      <xdr:colOff>431800</xdr:colOff>
      <xdr:row>27</xdr:row>
      <xdr:rowOff>107950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17C43418-AC80-48A6-8130-876908387F81}"/>
            </a:ext>
          </a:extLst>
        </xdr:cNvPr>
        <xdr:cNvSpPr/>
      </xdr:nvSpPr>
      <xdr:spPr>
        <a:xfrm rot="16200000">
          <a:off x="3581400" y="596900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234950</xdr:colOff>
      <xdr:row>47</xdr:row>
      <xdr:rowOff>127000</xdr:rowOff>
    </xdr:from>
    <xdr:to>
      <xdr:col>11</xdr:col>
      <xdr:colOff>812800</xdr:colOff>
      <xdr:row>51</xdr:row>
      <xdr:rowOff>134620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2AC8E-13D7-4EF6-9595-98029EE359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2800" y="11537950"/>
          <a:ext cx="577850" cy="92202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</xdr:row>
      <xdr:rowOff>127000</xdr:rowOff>
    </xdr:from>
    <xdr:to>
      <xdr:col>7</xdr:col>
      <xdr:colOff>431800</xdr:colOff>
      <xdr:row>4</xdr:row>
      <xdr:rowOff>107950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81C17759-D02D-47D6-A9C3-543C55ADE482}"/>
            </a:ext>
          </a:extLst>
        </xdr:cNvPr>
        <xdr:cNvSpPr/>
      </xdr:nvSpPr>
      <xdr:spPr>
        <a:xfrm rot="16200000">
          <a:off x="3581400" y="1714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12</xdr:row>
      <xdr:rowOff>127000</xdr:rowOff>
    </xdr:from>
    <xdr:to>
      <xdr:col>7</xdr:col>
      <xdr:colOff>431800</xdr:colOff>
      <xdr:row>14</xdr:row>
      <xdr:rowOff>107950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6760C0DD-849A-4DB7-80FA-4B804EA5B8E6}"/>
            </a:ext>
          </a:extLst>
        </xdr:cNvPr>
        <xdr:cNvSpPr/>
      </xdr:nvSpPr>
      <xdr:spPr>
        <a:xfrm rot="16200000">
          <a:off x="3581400" y="255905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133350</xdr:colOff>
      <xdr:row>25</xdr:row>
      <xdr:rowOff>127000</xdr:rowOff>
    </xdr:from>
    <xdr:to>
      <xdr:col>7</xdr:col>
      <xdr:colOff>431800</xdr:colOff>
      <xdr:row>27</xdr:row>
      <xdr:rowOff>107950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E8AF70A-8F72-4D21-86FE-2FFDEFF471DD}"/>
            </a:ext>
          </a:extLst>
        </xdr:cNvPr>
        <xdr:cNvSpPr/>
      </xdr:nvSpPr>
      <xdr:spPr>
        <a:xfrm rot="16200000">
          <a:off x="3581400" y="5969000"/>
          <a:ext cx="450850" cy="1517650"/>
        </a:xfrm>
        <a:prstGeom prst="downArrow">
          <a:avLst/>
        </a:prstGeom>
        <a:solidFill>
          <a:srgbClr val="F8BC00"/>
        </a:solidFill>
        <a:ln>
          <a:solidFill>
            <a:srgbClr val="F8B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A94C-BF68-4463-A2E5-57359C3A6A2D}">
  <sheetPr>
    <tabColor rgb="FF404664"/>
  </sheetPr>
  <dimension ref="A1:K31"/>
  <sheetViews>
    <sheetView showGridLines="0" tabSelected="1" workbookViewId="0">
      <selection activeCell="I29" sqref="I29"/>
    </sheetView>
  </sheetViews>
  <sheetFormatPr defaultRowHeight="14.5" x14ac:dyDescent="0.35"/>
  <cols>
    <col min="1" max="1" width="6.81640625" customWidth="1"/>
    <col min="9" max="9" width="14.453125" customWidth="1"/>
  </cols>
  <sheetData>
    <row r="1" spans="1:11" ht="32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3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ht="18.649999999999999" customHeight="1" thickBot="1" x14ac:dyDescent="0.4">
      <c r="A3" s="47">
        <v>1</v>
      </c>
      <c r="B3" s="48" t="s">
        <v>1</v>
      </c>
      <c r="C3" s="48"/>
      <c r="D3" s="48"/>
      <c r="E3" s="48"/>
      <c r="F3" s="1"/>
      <c r="G3" s="1"/>
      <c r="H3" s="1"/>
      <c r="I3" s="1"/>
      <c r="J3" s="1"/>
      <c r="K3" s="2"/>
    </row>
    <row r="4" spans="1:11" ht="18.649999999999999" customHeight="1" thickBot="1" x14ac:dyDescent="0.4">
      <c r="A4" s="47"/>
      <c r="B4" s="48"/>
      <c r="C4" s="48"/>
      <c r="D4" s="48"/>
      <c r="E4" s="48"/>
      <c r="F4" s="3"/>
      <c r="G4" s="3"/>
      <c r="H4" s="3"/>
      <c r="I4" s="4">
        <f>10*4</f>
        <v>40</v>
      </c>
      <c r="J4" s="1"/>
      <c r="K4" s="2"/>
    </row>
    <row r="5" spans="1:11" ht="18.649999999999999" customHeight="1" x14ac:dyDescent="0.35">
      <c r="A5" s="1"/>
      <c r="B5" s="48"/>
      <c r="C5" s="48"/>
      <c r="D5" s="48"/>
      <c r="E5" s="48"/>
      <c r="F5" s="1"/>
      <c r="G5" s="1"/>
      <c r="H5" s="1"/>
      <c r="I5" s="1"/>
      <c r="J5" s="1"/>
      <c r="K5" s="2"/>
    </row>
    <row r="6" spans="1:11" ht="18.649999999999999" customHeight="1" x14ac:dyDescent="0.35">
      <c r="A6" s="1"/>
      <c r="B6" s="48"/>
      <c r="C6" s="48"/>
      <c r="D6" s="48"/>
      <c r="E6" s="48"/>
      <c r="F6" s="1"/>
      <c r="G6" s="1"/>
      <c r="H6" s="1"/>
      <c r="I6" s="1"/>
      <c r="J6" s="1"/>
      <c r="K6" s="2"/>
    </row>
    <row r="7" spans="1:11" ht="18.649999999999999" customHeight="1" x14ac:dyDescent="0.35">
      <c r="A7" s="2"/>
      <c r="B7" s="48"/>
      <c r="C7" s="48"/>
      <c r="D7" s="48"/>
      <c r="E7" s="48"/>
      <c r="F7" s="2"/>
      <c r="G7" s="2"/>
      <c r="H7" s="2"/>
      <c r="I7" s="2"/>
      <c r="J7" s="2"/>
      <c r="K7" s="2"/>
    </row>
    <row r="8" spans="1:11" ht="13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2"/>
    </row>
    <row r="9" spans="1:11" ht="18.649999999999999" customHeight="1" thickBot="1" x14ac:dyDescent="0.4">
      <c r="A9" s="47">
        <v>2</v>
      </c>
      <c r="B9" s="48" t="s">
        <v>2</v>
      </c>
      <c r="C9" s="48"/>
      <c r="D9" s="48"/>
      <c r="E9" s="48"/>
      <c r="F9" s="1"/>
      <c r="G9" s="1"/>
      <c r="H9" s="1"/>
      <c r="I9" s="1"/>
      <c r="J9" s="1"/>
      <c r="K9" s="2"/>
    </row>
    <row r="10" spans="1:11" ht="18.649999999999999" customHeight="1" thickBot="1" x14ac:dyDescent="0.4">
      <c r="A10" s="47"/>
      <c r="B10" s="48"/>
      <c r="C10" s="48"/>
      <c r="D10" s="48"/>
      <c r="E10" s="48"/>
      <c r="F10" s="3"/>
      <c r="G10" s="3"/>
      <c r="H10" s="3"/>
      <c r="I10" s="4">
        <f>163+76</f>
        <v>239</v>
      </c>
      <c r="J10" s="1"/>
      <c r="K10" s="2"/>
    </row>
    <row r="11" spans="1:11" ht="18.649999999999999" customHeight="1" x14ac:dyDescent="0.35">
      <c r="A11" s="1"/>
      <c r="B11" s="48"/>
      <c r="C11" s="48"/>
      <c r="D11" s="48"/>
      <c r="E11" s="48"/>
      <c r="F11" s="1"/>
      <c r="G11" s="1"/>
      <c r="H11" s="1"/>
      <c r="I11" s="1"/>
      <c r="J11" s="1"/>
      <c r="K11" s="2"/>
    </row>
    <row r="12" spans="1:11" ht="18.649999999999999" customHeight="1" x14ac:dyDescent="0.35">
      <c r="A12" s="1"/>
      <c r="B12" s="48"/>
      <c r="C12" s="48"/>
      <c r="D12" s="48"/>
      <c r="E12" s="48"/>
      <c r="F12" s="1"/>
      <c r="G12" s="1"/>
      <c r="H12" s="1"/>
      <c r="I12" s="1"/>
      <c r="J12" s="1"/>
      <c r="K12" s="2"/>
    </row>
    <row r="13" spans="1:11" ht="18.649999999999999" customHeight="1" x14ac:dyDescent="0.35">
      <c r="A13" s="2"/>
      <c r="B13" s="48"/>
      <c r="C13" s="48"/>
      <c r="D13" s="48"/>
      <c r="E13" s="48"/>
      <c r="F13" s="2"/>
      <c r="G13" s="2"/>
      <c r="H13" s="2"/>
      <c r="I13" s="2"/>
      <c r="J13" s="2"/>
      <c r="K13" s="2"/>
    </row>
    <row r="14" spans="1:11" ht="13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</row>
    <row r="15" spans="1:11" ht="18.649999999999999" customHeight="1" thickBot="1" x14ac:dyDescent="0.4">
      <c r="A15" s="47">
        <v>3</v>
      </c>
      <c r="B15" s="48" t="s">
        <v>3</v>
      </c>
      <c r="C15" s="48"/>
      <c r="D15" s="48"/>
      <c r="E15" s="48"/>
      <c r="F15" s="1"/>
      <c r="G15" s="1"/>
      <c r="H15" s="1"/>
      <c r="I15" s="1"/>
      <c r="J15" s="1"/>
      <c r="K15" s="2"/>
    </row>
    <row r="16" spans="1:11" ht="18.649999999999999" customHeight="1" thickBot="1" x14ac:dyDescent="0.4">
      <c r="A16" s="47"/>
      <c r="B16" s="48"/>
      <c r="C16" s="48"/>
      <c r="D16" s="48"/>
      <c r="E16" s="48"/>
      <c r="F16" s="3"/>
      <c r="G16" s="3"/>
      <c r="H16" s="3"/>
      <c r="I16" s="4">
        <f>112/6</f>
        <v>18.666666666666668</v>
      </c>
      <c r="J16" s="1"/>
      <c r="K16" s="2"/>
    </row>
    <row r="17" spans="1:11" ht="18.649999999999999" customHeight="1" x14ac:dyDescent="0.35">
      <c r="A17" s="1"/>
      <c r="B17" s="48"/>
      <c r="C17" s="48"/>
      <c r="D17" s="48"/>
      <c r="E17" s="48"/>
      <c r="F17" s="1"/>
      <c r="G17" s="1"/>
      <c r="H17" s="1"/>
      <c r="I17" s="1"/>
      <c r="J17" s="1"/>
      <c r="K17" s="2"/>
    </row>
    <row r="18" spans="1:11" ht="18.649999999999999" customHeight="1" x14ac:dyDescent="0.35">
      <c r="A18" s="1"/>
      <c r="B18" s="48"/>
      <c r="C18" s="48"/>
      <c r="D18" s="48"/>
      <c r="E18" s="48"/>
      <c r="F18" s="1"/>
      <c r="G18" s="1"/>
      <c r="H18" s="1"/>
      <c r="I18" s="1"/>
      <c r="J18" s="1"/>
      <c r="K18" s="2"/>
    </row>
    <row r="19" spans="1:11" ht="18.649999999999999" customHeight="1" x14ac:dyDescent="0.35">
      <c r="A19" s="2"/>
      <c r="B19" s="48"/>
      <c r="C19" s="48"/>
      <c r="D19" s="48"/>
      <c r="E19" s="48"/>
      <c r="F19" s="2"/>
      <c r="G19" s="2"/>
      <c r="H19" s="2"/>
      <c r="I19" s="2"/>
      <c r="J19" s="2"/>
      <c r="K19" s="2"/>
    </row>
    <row r="20" spans="1:11" ht="13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2"/>
    </row>
    <row r="21" spans="1:11" ht="18.649999999999999" customHeight="1" thickBot="1" x14ac:dyDescent="0.4">
      <c r="A21" s="47">
        <v>4</v>
      </c>
      <c r="B21" s="48" t="s">
        <v>4</v>
      </c>
      <c r="C21" s="48"/>
      <c r="D21" s="48"/>
      <c r="E21" s="48"/>
      <c r="F21" s="1"/>
      <c r="G21" s="1"/>
      <c r="H21" s="1"/>
      <c r="I21" s="1"/>
      <c r="J21" s="1"/>
      <c r="K21" s="2"/>
    </row>
    <row r="22" spans="1:11" ht="18.649999999999999" customHeight="1" thickBot="1" x14ac:dyDescent="0.4">
      <c r="A22" s="47"/>
      <c r="B22" s="48"/>
      <c r="C22" s="48"/>
      <c r="D22" s="48"/>
      <c r="E22" s="48"/>
      <c r="F22" s="3"/>
      <c r="G22" s="3"/>
      <c r="H22" s="3"/>
      <c r="I22" s="4">
        <f>9673-2728</f>
        <v>6945</v>
      </c>
      <c r="J22" s="1"/>
      <c r="K22" s="2"/>
    </row>
    <row r="23" spans="1:11" ht="18.649999999999999" customHeight="1" x14ac:dyDescent="0.35">
      <c r="A23" s="1"/>
      <c r="B23" s="48"/>
      <c r="C23" s="48"/>
      <c r="D23" s="48"/>
      <c r="E23" s="48"/>
      <c r="F23" s="1"/>
      <c r="G23" s="1"/>
      <c r="H23" s="1"/>
      <c r="I23" s="1"/>
      <c r="J23" s="1"/>
      <c r="K23" s="2"/>
    </row>
    <row r="24" spans="1:11" ht="18.649999999999999" customHeight="1" x14ac:dyDescent="0.35">
      <c r="A24" s="1"/>
      <c r="B24" s="48"/>
      <c r="C24" s="48"/>
      <c r="D24" s="48"/>
      <c r="E24" s="48"/>
      <c r="F24" s="1"/>
      <c r="G24" s="1"/>
      <c r="H24" s="1"/>
      <c r="I24" s="1"/>
      <c r="J24" s="1"/>
      <c r="K24" s="2"/>
    </row>
    <row r="25" spans="1:11" ht="18.649999999999999" customHeight="1" x14ac:dyDescent="0.35">
      <c r="A25" s="2"/>
      <c r="B25" s="48"/>
      <c r="C25" s="48"/>
      <c r="D25" s="48"/>
      <c r="E25" s="48"/>
      <c r="F25" s="2"/>
      <c r="G25" s="2"/>
      <c r="H25" s="2"/>
      <c r="I25" s="2"/>
      <c r="J25" s="2"/>
      <c r="K25" s="2"/>
    </row>
    <row r="26" spans="1:11" ht="13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</row>
    <row r="27" spans="1:11" ht="18.649999999999999" customHeight="1" thickBot="1" x14ac:dyDescent="0.4">
      <c r="A27" s="47">
        <v>5</v>
      </c>
      <c r="B27" s="48" t="s">
        <v>5</v>
      </c>
      <c r="C27" s="48"/>
      <c r="D27" s="48"/>
      <c r="E27" s="48"/>
      <c r="F27" s="1"/>
      <c r="G27" s="1"/>
      <c r="H27" s="1"/>
      <c r="I27" s="1"/>
      <c r="J27" s="1"/>
      <c r="K27" s="2"/>
    </row>
    <row r="28" spans="1:11" ht="18.649999999999999" customHeight="1" thickBot="1" x14ac:dyDescent="0.4">
      <c r="A28" s="47"/>
      <c r="B28" s="48"/>
      <c r="C28" s="48"/>
      <c r="D28" s="48"/>
      <c r="E28" s="48"/>
      <c r="F28" s="3"/>
      <c r="G28" s="3"/>
      <c r="H28" s="3"/>
      <c r="I28" s="4">
        <f>17^7</f>
        <v>410338673</v>
      </c>
      <c r="J28" s="1"/>
      <c r="K28" s="2"/>
    </row>
    <row r="29" spans="1:11" ht="18.649999999999999" customHeight="1" x14ac:dyDescent="0.35">
      <c r="A29" s="1"/>
      <c r="B29" s="48"/>
      <c r="C29" s="48"/>
      <c r="D29" s="48"/>
      <c r="E29" s="48"/>
      <c r="F29" s="1"/>
      <c r="G29" s="1"/>
      <c r="H29" s="1"/>
      <c r="I29" s="1"/>
      <c r="J29" s="1"/>
      <c r="K29" s="2"/>
    </row>
    <row r="30" spans="1:11" ht="18.649999999999999" customHeight="1" x14ac:dyDescent="0.35">
      <c r="A30" s="1"/>
      <c r="B30" s="48"/>
      <c r="C30" s="48"/>
      <c r="D30" s="48"/>
      <c r="E30" s="48"/>
      <c r="F30" s="1"/>
      <c r="G30" s="1"/>
      <c r="H30" s="1"/>
      <c r="I30" s="1"/>
      <c r="J30" s="1"/>
      <c r="K30" s="2"/>
    </row>
    <row r="31" spans="1:11" ht="18.649999999999999" customHeight="1" x14ac:dyDescent="0.35">
      <c r="A31" s="2"/>
      <c r="B31" s="48"/>
      <c r="C31" s="48"/>
      <c r="D31" s="48"/>
      <c r="E31" s="48"/>
      <c r="F31" s="2"/>
      <c r="G31" s="2"/>
      <c r="H31" s="2"/>
      <c r="I31" s="2"/>
      <c r="J31" s="2"/>
      <c r="K31" s="2"/>
    </row>
  </sheetData>
  <mergeCells count="11">
    <mergeCell ref="A21:A22"/>
    <mergeCell ref="B21:E25"/>
    <mergeCell ref="A27:A28"/>
    <mergeCell ref="B27:E31"/>
    <mergeCell ref="A1:K1"/>
    <mergeCell ref="A3:A4"/>
    <mergeCell ref="B3:E7"/>
    <mergeCell ref="A9:A10"/>
    <mergeCell ref="B9:E13"/>
    <mergeCell ref="A15:A16"/>
    <mergeCell ref="B15:E19"/>
  </mergeCells>
  <dataValidations count="5">
    <dataValidation type="list" allowBlank="1" showDropDown="1" showInputMessage="1" showErrorMessage="1" errorTitle="Try Again!" error="The formula is incorrect. Try again." sqref="I28" xr:uid="{8869FA4F-1E57-46D2-89FA-88C44531DA6D}">
      <formula1>"410338673"</formula1>
    </dataValidation>
    <dataValidation type="list" allowBlank="1" showDropDown="1" showInputMessage="1" showErrorMessage="1" errorTitle="Try Again!" error="The formula is incorrect. Try again." sqref="I22" xr:uid="{A587557B-4092-4B3B-BD96-32CB0338555D}">
      <formula1>"6945"</formula1>
    </dataValidation>
    <dataValidation allowBlank="1" showDropDown="1" showInputMessage="1" showErrorMessage="1" errorTitle="Try Again!" error="The formula is incorrect. Try again." sqref="I16" xr:uid="{25F53C12-35CD-46B6-BE0F-D16B7EF19967}"/>
    <dataValidation type="list" allowBlank="1" showDropDown="1" showInputMessage="1" showErrorMessage="1" errorTitle="Try Again!" error="The formula is incorrect. Try again." sqref="I10" xr:uid="{CC903BB7-0A2C-4138-AFB1-07F1B6AD5DED}">
      <formula1>"239"</formula1>
    </dataValidation>
    <dataValidation type="list" allowBlank="1" showDropDown="1" showInputMessage="1" showErrorMessage="1" errorTitle="Try Again!" error="The formula is incorrect. Try again." sqref="I4" xr:uid="{E84FF445-ECDE-4840-8289-824FFBE78017}">
      <formula1>"40"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DD02-F9B3-4FA1-B265-D2C5AECAB3FE}">
  <sheetPr>
    <tabColor rgb="FFDA7B08"/>
  </sheetPr>
  <dimension ref="A1:Q38"/>
  <sheetViews>
    <sheetView showGridLines="0" topLeftCell="A16" workbookViewId="0">
      <selection activeCell="J22" sqref="J22:J29"/>
    </sheetView>
  </sheetViews>
  <sheetFormatPr defaultRowHeight="14.5" x14ac:dyDescent="0.35"/>
  <cols>
    <col min="1" max="1" width="6.7265625" customWidth="1"/>
    <col min="2" max="5" width="10.54296875" customWidth="1"/>
    <col min="6" max="8" width="5.54296875" customWidth="1"/>
    <col min="9" max="9" width="6.26953125" customWidth="1"/>
    <col min="10" max="10" width="7.36328125" bestFit="1" customWidth="1"/>
    <col min="11" max="17" width="5.54296875" customWidth="1"/>
  </cols>
  <sheetData>
    <row r="1" spans="1:17" ht="32" x14ac:dyDescent="0.35">
      <c r="A1" s="49" t="s">
        <v>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3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5" customHeight="1" x14ac:dyDescent="0.35">
      <c r="A3" s="47">
        <v>1</v>
      </c>
      <c r="B3" s="48" t="s">
        <v>7</v>
      </c>
      <c r="C3" s="48"/>
      <c r="D3" s="48"/>
      <c r="E3" s="48"/>
      <c r="F3" s="5">
        <v>1</v>
      </c>
      <c r="G3" s="5">
        <v>2</v>
      </c>
      <c r="H3" s="5">
        <v>3</v>
      </c>
      <c r="I3" s="5">
        <v>4</v>
      </c>
      <c r="J3" s="5">
        <v>5</v>
      </c>
      <c r="K3" s="5">
        <v>6</v>
      </c>
      <c r="L3" s="5">
        <v>7</v>
      </c>
      <c r="M3" s="5">
        <v>8</v>
      </c>
      <c r="N3" s="5">
        <v>9</v>
      </c>
      <c r="O3" s="2"/>
      <c r="P3" s="2"/>
      <c r="Q3" s="2"/>
    </row>
    <row r="4" spans="1:17" ht="17.5" customHeight="1" x14ac:dyDescent="0.35">
      <c r="A4" s="47"/>
      <c r="B4" s="48"/>
      <c r="C4" s="48"/>
      <c r="D4" s="48"/>
      <c r="E4" s="4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48.65" customHeight="1" x14ac:dyDescent="0.35">
      <c r="A5" s="2"/>
      <c r="B5" s="48"/>
      <c r="C5" s="48"/>
      <c r="D5" s="48"/>
      <c r="E5" s="4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6.5" customHeight="1" x14ac:dyDescent="0.35">
      <c r="A7" s="47">
        <v>2</v>
      </c>
      <c r="B7" s="48" t="s">
        <v>8</v>
      </c>
      <c r="C7" s="48"/>
      <c r="D7" s="48"/>
      <c r="E7" s="48"/>
      <c r="F7" s="6"/>
      <c r="G7" s="7" t="s">
        <v>9</v>
      </c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6.5" x14ac:dyDescent="0.35">
      <c r="A8" s="47"/>
      <c r="B8" s="48"/>
      <c r="C8" s="48"/>
      <c r="D8" s="48"/>
      <c r="E8" s="48"/>
      <c r="F8" s="2"/>
      <c r="G8" s="7" t="s">
        <v>10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6.5" x14ac:dyDescent="0.35">
      <c r="A9" s="2"/>
      <c r="B9" s="48"/>
      <c r="C9" s="48"/>
      <c r="D9" s="48"/>
      <c r="E9" s="48"/>
      <c r="F9" s="2"/>
      <c r="G9" s="7" t="s">
        <v>135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6.5" x14ac:dyDescent="0.35">
      <c r="A10" s="2"/>
      <c r="B10" s="48"/>
      <c r="C10" s="48"/>
      <c r="D10" s="48"/>
      <c r="E10" s="48"/>
      <c r="F10" s="2"/>
      <c r="G10" s="7" t="s">
        <v>136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6.5" x14ac:dyDescent="0.35">
      <c r="A11" s="2"/>
      <c r="B11" s="48"/>
      <c r="C11" s="48"/>
      <c r="D11" s="48"/>
      <c r="E11" s="48"/>
      <c r="F11" s="2"/>
      <c r="G11" s="7" t="s">
        <v>137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6.5" customHeight="1" x14ac:dyDescent="0.35">
      <c r="A14" s="47">
        <v>3</v>
      </c>
      <c r="B14" s="48" t="s">
        <v>11</v>
      </c>
      <c r="C14" s="48"/>
      <c r="D14" s="48"/>
      <c r="E14" s="48"/>
      <c r="F14" s="6"/>
      <c r="G14" s="5">
        <f>10*1</f>
        <v>10</v>
      </c>
      <c r="H14" s="5">
        <f t="shared" ref="H14:O14" si="0">10*1</f>
        <v>10</v>
      </c>
      <c r="I14" s="5">
        <f t="shared" si="0"/>
        <v>10</v>
      </c>
      <c r="J14" s="5">
        <f t="shared" si="0"/>
        <v>10</v>
      </c>
      <c r="K14" s="5">
        <f t="shared" si="0"/>
        <v>10</v>
      </c>
      <c r="L14" s="5">
        <f t="shared" si="0"/>
        <v>10</v>
      </c>
      <c r="M14" s="5">
        <f t="shared" si="0"/>
        <v>10</v>
      </c>
      <c r="N14" s="5">
        <f t="shared" si="0"/>
        <v>10</v>
      </c>
      <c r="O14" s="5">
        <f t="shared" si="0"/>
        <v>10</v>
      </c>
      <c r="P14" s="6"/>
      <c r="Q14" s="6"/>
    </row>
    <row r="15" spans="1:17" x14ac:dyDescent="0.35">
      <c r="A15" s="47"/>
      <c r="B15" s="48"/>
      <c r="C15" s="48"/>
      <c r="D15" s="48"/>
      <c r="E15" s="4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5">
      <c r="A16" s="2"/>
      <c r="B16" s="48"/>
      <c r="C16" s="48"/>
      <c r="D16" s="48"/>
      <c r="E16" s="4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5">
      <c r="A17" s="2"/>
      <c r="B17" s="48"/>
      <c r="C17" s="48"/>
      <c r="D17" s="48"/>
      <c r="E17" s="4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1" customHeight="1" x14ac:dyDescent="0.35">
      <c r="A18" s="2"/>
      <c r="B18" s="48"/>
      <c r="C18" s="48"/>
      <c r="D18" s="48"/>
      <c r="E18" s="4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5.5" customHeight="1" thickBot="1" x14ac:dyDescent="0.4">
      <c r="A21" s="2"/>
      <c r="B21" s="2"/>
      <c r="C21" s="2"/>
      <c r="D21" s="2"/>
      <c r="E21" s="2"/>
      <c r="F21" s="2"/>
      <c r="G21" s="2"/>
      <c r="H21" s="8" t="s">
        <v>12</v>
      </c>
      <c r="I21" s="9" t="s">
        <v>13</v>
      </c>
      <c r="J21" s="10" t="s">
        <v>14</v>
      </c>
      <c r="K21" s="2"/>
      <c r="L21" s="2"/>
      <c r="M21" s="2"/>
      <c r="N21" s="2"/>
      <c r="O21" s="2"/>
      <c r="P21" s="2"/>
      <c r="Q21" s="2"/>
    </row>
    <row r="22" spans="1:17" ht="16.5" customHeight="1" thickBot="1" x14ac:dyDescent="0.4">
      <c r="A22" s="47">
        <v>4</v>
      </c>
      <c r="B22" s="48" t="s">
        <v>15</v>
      </c>
      <c r="C22" s="48"/>
      <c r="D22" s="48"/>
      <c r="E22" s="48"/>
      <c r="F22" s="6"/>
      <c r="G22" s="2"/>
      <c r="H22" s="11">
        <v>1</v>
      </c>
      <c r="I22" s="12">
        <v>5</v>
      </c>
      <c r="J22" s="13">
        <f>H22*I22</f>
        <v>5</v>
      </c>
      <c r="K22" s="2"/>
      <c r="L22" s="2"/>
      <c r="M22" s="2"/>
      <c r="N22" s="2"/>
      <c r="O22" s="2"/>
      <c r="P22" s="6"/>
      <c r="Q22" s="6"/>
    </row>
    <row r="23" spans="1:17" ht="15" thickBot="1" x14ac:dyDescent="0.4">
      <c r="A23" s="47"/>
      <c r="B23" s="48"/>
      <c r="C23" s="48"/>
      <c r="D23" s="48"/>
      <c r="E23" s="48"/>
      <c r="F23" s="2"/>
      <c r="G23" s="2"/>
      <c r="H23" s="11">
        <v>5</v>
      </c>
      <c r="I23" s="14">
        <v>2</v>
      </c>
      <c r="J23" s="13">
        <f t="shared" ref="J23:J29" si="1">H23*I23</f>
        <v>10</v>
      </c>
      <c r="K23" s="2"/>
      <c r="L23" s="2"/>
      <c r="M23" s="2"/>
      <c r="N23" s="2"/>
      <c r="O23" s="2"/>
      <c r="P23" s="2"/>
      <c r="Q23" s="2"/>
    </row>
    <row r="24" spans="1:17" ht="15" thickBot="1" x14ac:dyDescent="0.4">
      <c r="A24" s="2"/>
      <c r="B24" s="48"/>
      <c r="C24" s="48"/>
      <c r="D24" s="48"/>
      <c r="E24" s="48"/>
      <c r="F24" s="2"/>
      <c r="G24" s="2"/>
      <c r="H24" s="11">
        <v>25</v>
      </c>
      <c r="I24" s="14">
        <v>4</v>
      </c>
      <c r="J24" s="13">
        <f t="shared" si="1"/>
        <v>100</v>
      </c>
      <c r="K24" s="2"/>
      <c r="L24" s="2"/>
      <c r="M24" s="2"/>
      <c r="N24" s="2"/>
      <c r="O24" s="2"/>
      <c r="P24" s="2"/>
      <c r="Q24" s="2"/>
    </row>
    <row r="25" spans="1:17" ht="15" thickBot="1" x14ac:dyDescent="0.4">
      <c r="A25" s="2"/>
      <c r="B25" s="48"/>
      <c r="C25" s="48"/>
      <c r="D25" s="48"/>
      <c r="E25" s="48"/>
      <c r="F25" s="2"/>
      <c r="G25" s="2"/>
      <c r="H25" s="11">
        <v>15</v>
      </c>
      <c r="I25" s="14">
        <v>5</v>
      </c>
      <c r="J25" s="13">
        <f t="shared" si="1"/>
        <v>75</v>
      </c>
      <c r="K25" s="2"/>
      <c r="L25" s="2"/>
      <c r="M25" s="2"/>
      <c r="N25" s="2"/>
      <c r="O25" s="2"/>
      <c r="P25" s="2"/>
      <c r="Q25" s="2"/>
    </row>
    <row r="26" spans="1:17" ht="15" thickBot="1" x14ac:dyDescent="0.4">
      <c r="A26" s="2"/>
      <c r="B26" s="48"/>
      <c r="C26" s="48"/>
      <c r="D26" s="48"/>
      <c r="E26" s="48"/>
      <c r="F26" s="2"/>
      <c r="G26" s="2"/>
      <c r="H26" s="11">
        <v>8</v>
      </c>
      <c r="I26" s="14">
        <v>10</v>
      </c>
      <c r="J26" s="13">
        <f t="shared" si="1"/>
        <v>80</v>
      </c>
      <c r="K26" s="2"/>
      <c r="L26" s="2"/>
      <c r="M26" s="2"/>
      <c r="N26" s="2"/>
      <c r="O26" s="2"/>
      <c r="P26" s="2"/>
      <c r="Q26" s="2"/>
    </row>
    <row r="27" spans="1:17" ht="15" thickBot="1" x14ac:dyDescent="0.4">
      <c r="A27" s="2"/>
      <c r="B27" s="2"/>
      <c r="C27" s="2"/>
      <c r="D27" s="2"/>
      <c r="E27" s="2"/>
      <c r="F27" s="2"/>
      <c r="G27" s="2"/>
      <c r="H27" s="11">
        <v>9</v>
      </c>
      <c r="I27" s="14">
        <v>12</v>
      </c>
      <c r="J27" s="13">
        <f t="shared" si="1"/>
        <v>108</v>
      </c>
      <c r="K27" s="2"/>
      <c r="L27" s="2"/>
      <c r="M27" s="2"/>
      <c r="N27" s="2"/>
      <c r="O27" s="2"/>
      <c r="P27" s="2"/>
      <c r="Q27" s="2"/>
    </row>
    <row r="28" spans="1:17" ht="15" thickBot="1" x14ac:dyDescent="0.4">
      <c r="A28" s="2"/>
      <c r="B28" s="2"/>
      <c r="C28" s="2"/>
      <c r="D28" s="2"/>
      <c r="E28" s="2"/>
      <c r="F28" s="2"/>
      <c r="G28" s="2"/>
      <c r="H28" s="11">
        <v>10</v>
      </c>
      <c r="I28" s="14">
        <v>8</v>
      </c>
      <c r="J28" s="13">
        <f t="shared" si="1"/>
        <v>80</v>
      </c>
      <c r="K28" s="2"/>
      <c r="L28" s="2"/>
      <c r="M28" s="2"/>
      <c r="N28" s="2"/>
      <c r="O28" s="2"/>
      <c r="P28" s="2"/>
      <c r="Q28" s="2"/>
    </row>
    <row r="29" spans="1:17" ht="15" thickBot="1" x14ac:dyDescent="0.4">
      <c r="A29" s="2"/>
      <c r="B29" s="2"/>
      <c r="C29" s="2"/>
      <c r="D29" s="2"/>
      <c r="E29" s="2"/>
      <c r="F29" s="2"/>
      <c r="G29" s="2"/>
      <c r="H29" s="11">
        <v>21</v>
      </c>
      <c r="I29" s="14">
        <v>3</v>
      </c>
      <c r="J29" s="13">
        <f t="shared" si="1"/>
        <v>63</v>
      </c>
      <c r="K29" s="2"/>
      <c r="L29" s="2"/>
      <c r="M29" s="2"/>
      <c r="N29" s="2"/>
      <c r="O29" s="2"/>
      <c r="P29" s="2"/>
      <c r="Q29" s="2"/>
    </row>
    <row r="30" spans="1:17" x14ac:dyDescent="0.35">
      <c r="A30" s="2"/>
      <c r="B30" s="2"/>
      <c r="C30" s="2"/>
      <c r="D30" s="2"/>
      <c r="E30" s="2"/>
      <c r="F30" s="2"/>
      <c r="G30" s="2"/>
      <c r="H30" s="15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5">
      <c r="A31" s="2"/>
      <c r="B31" s="2"/>
      <c r="C31" s="2"/>
      <c r="D31" s="2"/>
      <c r="E31" s="2"/>
      <c r="F31" s="2"/>
      <c r="G31" s="2"/>
      <c r="H31" s="15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5">
      <c r="A32" s="2"/>
      <c r="B32" s="2"/>
      <c r="C32" s="2"/>
      <c r="D32" s="2"/>
      <c r="E32" s="2"/>
      <c r="F32" s="2"/>
      <c r="G32" s="2"/>
      <c r="H32" s="15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2"/>
      <c r="B33" s="2"/>
      <c r="C33" s="2"/>
      <c r="D33" s="2"/>
      <c r="E33" s="2"/>
      <c r="F33" s="2"/>
      <c r="G33" s="2"/>
      <c r="H33" s="15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35">
      <c r="A34" s="2"/>
      <c r="B34" s="2"/>
      <c r="C34" s="2"/>
      <c r="D34" s="2"/>
      <c r="E34" s="2"/>
      <c r="F34" s="2"/>
      <c r="G34" s="2"/>
      <c r="H34" s="15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A35" s="2"/>
      <c r="B35" s="2"/>
      <c r="C35" s="2"/>
      <c r="D35" s="2"/>
      <c r="E35" s="2"/>
      <c r="F35" s="2"/>
      <c r="G35" s="2"/>
      <c r="H35" s="15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5">
      <c r="A36" s="2"/>
      <c r="B36" s="2"/>
      <c r="C36" s="2"/>
      <c r="D36" s="2"/>
      <c r="E36" s="2"/>
      <c r="F36" s="2"/>
      <c r="G36" s="2"/>
      <c r="H36" s="15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5">
      <c r="A37" s="2"/>
      <c r="B37" s="2"/>
      <c r="C37" s="2"/>
      <c r="D37" s="2"/>
      <c r="E37" s="2"/>
      <c r="F37" s="2"/>
      <c r="G37" s="2"/>
      <c r="H37" s="15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A38" s="2"/>
      <c r="B38" s="2"/>
      <c r="C38" s="2"/>
      <c r="D38" s="2"/>
      <c r="E38" s="2"/>
      <c r="F38" s="2"/>
      <c r="G38" s="2"/>
      <c r="H38" s="15"/>
      <c r="I38" s="2"/>
      <c r="J38" s="2"/>
      <c r="K38" s="2"/>
      <c r="L38" s="2"/>
      <c r="M38" s="2"/>
      <c r="N38" s="2"/>
      <c r="O38" s="2"/>
      <c r="P38" s="2"/>
      <c r="Q38" s="2"/>
    </row>
  </sheetData>
  <mergeCells count="9">
    <mergeCell ref="A22:A23"/>
    <mergeCell ref="B22:E26"/>
    <mergeCell ref="A1:Q1"/>
    <mergeCell ref="A3:A4"/>
    <mergeCell ref="B3:E5"/>
    <mergeCell ref="A7:A8"/>
    <mergeCell ref="B7:E11"/>
    <mergeCell ref="A14:A15"/>
    <mergeCell ref="B14:E18"/>
  </mergeCells>
  <phoneticPr fontId="18" type="noConversion"/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3129-79AB-4738-A442-962BAA77C858}">
  <sheetPr>
    <tabColor rgb="FF404664"/>
  </sheetPr>
  <dimension ref="A1:N19"/>
  <sheetViews>
    <sheetView showGridLines="0" topLeftCell="A7" workbookViewId="0">
      <selection activeCell="L17" sqref="L17"/>
    </sheetView>
  </sheetViews>
  <sheetFormatPr defaultRowHeight="14.5" x14ac:dyDescent="0.35"/>
  <cols>
    <col min="1" max="1" width="7" customWidth="1"/>
    <col min="2" max="5" width="10.54296875" customWidth="1"/>
    <col min="6" max="6" width="5.54296875" customWidth="1"/>
    <col min="7" max="11" width="9.7265625" customWidth="1"/>
    <col min="12" max="12" width="12" customWidth="1"/>
    <col min="13" max="14" width="5.54296875" customWidth="1"/>
  </cols>
  <sheetData>
    <row r="1" spans="1:14" ht="32" x14ac:dyDescent="0.3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3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43.5" x14ac:dyDescent="0.35">
      <c r="A3" s="47">
        <v>1</v>
      </c>
      <c r="B3" s="48" t="s">
        <v>17</v>
      </c>
      <c r="C3" s="48"/>
      <c r="D3" s="48"/>
      <c r="E3" s="48"/>
      <c r="F3" s="2"/>
      <c r="G3" s="16" t="s">
        <v>18</v>
      </c>
      <c r="H3" s="17" t="s">
        <v>19</v>
      </c>
      <c r="I3" s="1"/>
      <c r="J3" s="2"/>
      <c r="K3" s="2"/>
      <c r="L3" s="2"/>
      <c r="M3" s="2"/>
      <c r="N3" s="2"/>
    </row>
    <row r="4" spans="1:14" ht="18" x14ac:dyDescent="0.35">
      <c r="A4" s="47"/>
      <c r="B4" s="48"/>
      <c r="C4" s="48"/>
      <c r="D4" s="48"/>
      <c r="E4" s="48"/>
      <c r="F4" s="2"/>
      <c r="G4" s="18">
        <v>1</v>
      </c>
      <c r="H4" s="18">
        <v>3811</v>
      </c>
      <c r="I4" s="1"/>
      <c r="J4" s="2"/>
      <c r="K4" s="2"/>
      <c r="L4" s="2"/>
      <c r="M4" s="2"/>
      <c r="N4" s="2"/>
    </row>
    <row r="5" spans="1:14" ht="18" x14ac:dyDescent="0.35">
      <c r="A5" s="2"/>
      <c r="B5" s="48"/>
      <c r="C5" s="48"/>
      <c r="D5" s="48"/>
      <c r="E5" s="48"/>
      <c r="F5" s="2"/>
      <c r="G5" s="18">
        <v>2</v>
      </c>
      <c r="H5" s="18">
        <v>4421</v>
      </c>
      <c r="I5" s="1"/>
      <c r="J5" s="2"/>
      <c r="K5" s="2"/>
      <c r="L5" s="2"/>
      <c r="M5" s="2"/>
      <c r="N5" s="2"/>
    </row>
    <row r="6" spans="1:14" ht="18" x14ac:dyDescent="0.35">
      <c r="A6" s="2"/>
      <c r="B6" s="48"/>
      <c r="C6" s="48"/>
      <c r="D6" s="48"/>
      <c r="E6" s="48"/>
      <c r="F6" s="2"/>
      <c r="G6" s="18">
        <v>3</v>
      </c>
      <c r="H6" s="18">
        <v>3817</v>
      </c>
      <c r="I6" s="1"/>
      <c r="J6" s="2"/>
      <c r="K6" s="2"/>
      <c r="L6" s="2"/>
      <c r="M6" s="2"/>
      <c r="N6" s="2"/>
    </row>
    <row r="7" spans="1:14" ht="18.5" thickBot="1" x14ac:dyDescent="0.4">
      <c r="A7" s="2"/>
      <c r="B7" s="48"/>
      <c r="C7" s="48"/>
      <c r="D7" s="48"/>
      <c r="E7" s="48"/>
      <c r="F7" s="2"/>
      <c r="G7" s="18">
        <v>4</v>
      </c>
      <c r="H7" s="19">
        <v>3189</v>
      </c>
      <c r="I7" s="1"/>
      <c r="J7" s="2"/>
      <c r="K7" s="2"/>
      <c r="L7" s="2"/>
      <c r="M7" s="2"/>
      <c r="N7" s="2"/>
    </row>
    <row r="8" spans="1:14" ht="18.5" thickBot="1" x14ac:dyDescent="0.4">
      <c r="A8" s="2"/>
      <c r="B8" s="48"/>
      <c r="C8" s="48"/>
      <c r="D8" s="48"/>
      <c r="E8" s="48"/>
      <c r="F8" s="2"/>
      <c r="G8" s="20" t="s">
        <v>20</v>
      </c>
      <c r="H8" s="21">
        <f>SUM(H4:H7)</f>
        <v>15238</v>
      </c>
      <c r="I8" s="1"/>
      <c r="J8" s="2"/>
      <c r="K8" s="2"/>
      <c r="L8" s="2"/>
      <c r="M8" s="2"/>
      <c r="N8" s="2"/>
    </row>
    <row r="9" spans="1:14" x14ac:dyDescent="0.35">
      <c r="A9" s="2"/>
      <c r="B9" s="48"/>
      <c r="C9" s="48"/>
      <c r="D9" s="48"/>
      <c r="E9" s="48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6.5" customHeight="1" thickBot="1" x14ac:dyDescent="0.4">
      <c r="A11" s="47">
        <v>2</v>
      </c>
      <c r="B11" s="48" t="s">
        <v>21</v>
      </c>
      <c r="C11" s="48"/>
      <c r="D11" s="48"/>
      <c r="E11" s="48"/>
      <c r="F11" s="6"/>
      <c r="G11" s="22" t="s">
        <v>18</v>
      </c>
      <c r="H11" s="22">
        <v>1</v>
      </c>
      <c r="I11" s="22">
        <v>2</v>
      </c>
      <c r="J11" s="22">
        <v>3</v>
      </c>
      <c r="K11" s="22">
        <v>4</v>
      </c>
      <c r="L11" s="23" t="s">
        <v>14</v>
      </c>
      <c r="M11" s="6"/>
      <c r="N11" s="6"/>
    </row>
    <row r="12" spans="1:14" ht="39" customHeight="1" thickBot="1" x14ac:dyDescent="0.4">
      <c r="A12" s="47"/>
      <c r="B12" s="48"/>
      <c r="C12" s="48"/>
      <c r="D12" s="48"/>
      <c r="E12" s="48"/>
      <c r="F12" s="2"/>
      <c r="G12" s="24" t="s">
        <v>22</v>
      </c>
      <c r="H12" s="25">
        <v>78292</v>
      </c>
      <c r="I12" s="25">
        <v>79252</v>
      </c>
      <c r="J12" s="25">
        <v>64829</v>
      </c>
      <c r="K12" s="26">
        <v>98272</v>
      </c>
      <c r="L12" s="27">
        <f>SUM(H12:K12)</f>
        <v>320645</v>
      </c>
      <c r="M12" s="2"/>
      <c r="N12" s="2"/>
    </row>
    <row r="13" spans="1:14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6.5" customHeight="1" thickBot="1" x14ac:dyDescent="0.4">
      <c r="A15" s="47">
        <v>3</v>
      </c>
      <c r="B15" s="48" t="s">
        <v>23</v>
      </c>
      <c r="C15" s="48"/>
      <c r="D15" s="48"/>
      <c r="E15" s="48"/>
      <c r="F15" s="6"/>
      <c r="G15" s="22" t="s">
        <v>18</v>
      </c>
      <c r="H15" s="22">
        <v>1</v>
      </c>
      <c r="I15" s="22">
        <v>2</v>
      </c>
      <c r="J15" s="22">
        <v>3</v>
      </c>
      <c r="K15" s="22">
        <v>4</v>
      </c>
      <c r="L15" s="28" t="s">
        <v>14</v>
      </c>
      <c r="M15" s="2"/>
      <c r="N15" s="2"/>
    </row>
    <row r="16" spans="1:14" ht="29.5" thickBot="1" x14ac:dyDescent="0.4">
      <c r="A16" s="47"/>
      <c r="B16" s="48"/>
      <c r="C16" s="48"/>
      <c r="D16" s="48"/>
      <c r="E16" s="48"/>
      <c r="F16" s="2"/>
      <c r="G16" s="24" t="s">
        <v>22</v>
      </c>
      <c r="H16" s="25">
        <v>78292</v>
      </c>
      <c r="I16" s="25">
        <v>79252</v>
      </c>
      <c r="J16" s="25">
        <v>64829</v>
      </c>
      <c r="K16" s="25">
        <v>98272</v>
      </c>
      <c r="L16" s="27">
        <f>AVERAGE(H16:K16)</f>
        <v>80161.25</v>
      </c>
      <c r="M16" s="2"/>
      <c r="N16" s="2"/>
    </row>
    <row r="17" spans="1:14" x14ac:dyDescent="0.35">
      <c r="A17" s="2"/>
      <c r="B17" s="48"/>
      <c r="C17" s="48"/>
      <c r="D17" s="48"/>
      <c r="E17" s="48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2"/>
      <c r="B18" s="48"/>
      <c r="C18" s="48"/>
      <c r="D18" s="48"/>
      <c r="E18" s="48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2"/>
      <c r="B19" s="2"/>
      <c r="C19" s="2"/>
      <c r="D19" s="2"/>
      <c r="E19" s="2"/>
      <c r="F19" s="2"/>
      <c r="G19" s="2"/>
      <c r="H19" s="15"/>
      <c r="I19" s="2"/>
      <c r="J19" s="2"/>
      <c r="K19" s="2"/>
      <c r="L19" s="2"/>
      <c r="M19" s="2"/>
      <c r="N19" s="2"/>
    </row>
  </sheetData>
  <mergeCells count="7">
    <mergeCell ref="A15:A16"/>
    <mergeCell ref="B15:E18"/>
    <mergeCell ref="A1:N1"/>
    <mergeCell ref="A3:A4"/>
    <mergeCell ref="B3:E9"/>
    <mergeCell ref="A11:A12"/>
    <mergeCell ref="B11:E12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99B-A44E-4391-AD76-5A74B2010F81}">
  <sheetPr>
    <tabColor rgb="FFDA7B08"/>
  </sheetPr>
  <dimension ref="A1:M24"/>
  <sheetViews>
    <sheetView showGridLines="0" topLeftCell="A10" workbookViewId="0">
      <selection activeCell="N21" sqref="N21"/>
    </sheetView>
  </sheetViews>
  <sheetFormatPr defaultRowHeight="14.5" x14ac:dyDescent="0.35"/>
  <cols>
    <col min="1" max="1" width="6.81640625" customWidth="1"/>
    <col min="9" max="9" width="14.453125" customWidth="1"/>
    <col min="10" max="10" width="4.81640625" customWidth="1"/>
    <col min="11" max="11" width="14" customWidth="1"/>
    <col min="12" max="12" width="6.6328125" bestFit="1" customWidth="1"/>
    <col min="13" max="13" width="13.81640625" customWidth="1"/>
  </cols>
  <sheetData>
    <row r="1" spans="1:13" ht="32" x14ac:dyDescent="0.35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3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8.649999999999999" customHeight="1" thickBot="1" x14ac:dyDescent="0.4">
      <c r="A3" s="47">
        <v>1</v>
      </c>
      <c r="B3" s="48" t="s">
        <v>25</v>
      </c>
      <c r="C3" s="48"/>
      <c r="D3" s="48"/>
      <c r="E3" s="48"/>
      <c r="F3" s="1"/>
      <c r="G3" s="1"/>
      <c r="H3" s="1"/>
      <c r="I3" s="1" t="s">
        <v>26</v>
      </c>
      <c r="J3" s="1"/>
      <c r="K3" s="1" t="s">
        <v>27</v>
      </c>
      <c r="L3" s="1"/>
      <c r="M3" s="1" t="s">
        <v>28</v>
      </c>
    </row>
    <row r="4" spans="1:13" ht="18.649999999999999" customHeight="1" thickBot="1" x14ac:dyDescent="0.4">
      <c r="A4" s="47"/>
      <c r="B4" s="48"/>
      <c r="C4" s="48"/>
      <c r="D4" s="48"/>
      <c r="E4" s="48"/>
      <c r="F4" s="3"/>
      <c r="G4" s="3"/>
      <c r="H4" s="3"/>
      <c r="I4" s="29">
        <v>17</v>
      </c>
      <c r="J4" s="30"/>
      <c r="K4" s="31">
        <v>20</v>
      </c>
      <c r="L4" s="1"/>
      <c r="M4" s="32">
        <f>I4*K4</f>
        <v>340</v>
      </c>
    </row>
    <row r="5" spans="1:13" ht="18.649999999999999" customHeight="1" x14ac:dyDescent="0.35">
      <c r="A5" s="1"/>
      <c r="B5" s="48"/>
      <c r="C5" s="48"/>
      <c r="D5" s="48"/>
      <c r="E5" s="48"/>
      <c r="F5" s="1"/>
      <c r="G5" s="1"/>
      <c r="H5" s="1"/>
      <c r="I5" s="1"/>
      <c r="J5" s="1"/>
      <c r="K5" s="1"/>
      <c r="L5" s="1"/>
      <c r="M5" s="2"/>
    </row>
    <row r="6" spans="1:13" ht="18.649999999999999" customHeight="1" x14ac:dyDescent="0.35">
      <c r="A6" s="2"/>
      <c r="B6" s="33"/>
      <c r="C6" s="33"/>
      <c r="D6" s="33"/>
      <c r="E6" s="33"/>
      <c r="F6" s="2"/>
      <c r="G6" s="2"/>
      <c r="H6" s="2"/>
      <c r="I6" s="2"/>
      <c r="J6" s="2"/>
      <c r="K6" s="2"/>
      <c r="L6" s="2"/>
      <c r="M6" s="2"/>
    </row>
    <row r="7" spans="1:13" ht="18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ht="18.649999999999999" customHeight="1" thickBot="1" x14ac:dyDescent="0.4">
      <c r="A8" s="47">
        <v>2</v>
      </c>
      <c r="B8" s="48" t="s">
        <v>29</v>
      </c>
      <c r="C8" s="48"/>
      <c r="D8" s="48"/>
      <c r="E8" s="48"/>
      <c r="F8" s="1"/>
      <c r="G8" s="1"/>
      <c r="H8" s="1"/>
      <c r="I8" s="1" t="s">
        <v>30</v>
      </c>
      <c r="J8" s="1"/>
      <c r="K8" s="1"/>
      <c r="L8" s="1"/>
      <c r="M8" s="1" t="s">
        <v>28</v>
      </c>
    </row>
    <row r="9" spans="1:13" ht="18.649999999999999" customHeight="1" thickBot="1" x14ac:dyDescent="0.4">
      <c r="A9" s="47"/>
      <c r="B9" s="48"/>
      <c r="C9" s="48"/>
      <c r="D9" s="48"/>
      <c r="E9" s="48"/>
      <c r="F9" s="3"/>
      <c r="G9" s="3"/>
      <c r="H9" s="3"/>
      <c r="I9" s="34">
        <v>672</v>
      </c>
      <c r="J9" s="30"/>
      <c r="K9" s="1"/>
      <c r="L9" s="1"/>
      <c r="M9" s="35">
        <f>I9*7.79</f>
        <v>5234.88</v>
      </c>
    </row>
    <row r="10" spans="1:13" ht="18.649999999999999" customHeight="1" x14ac:dyDescent="0.35">
      <c r="A10" s="1"/>
      <c r="B10" s="48"/>
      <c r="C10" s="48"/>
      <c r="D10" s="48"/>
      <c r="E10" s="48"/>
      <c r="F10" s="1"/>
      <c r="G10" s="1"/>
      <c r="H10" s="1"/>
      <c r="I10" s="1"/>
      <c r="J10" s="1"/>
      <c r="K10" s="1"/>
      <c r="L10" s="1"/>
      <c r="M10" s="2"/>
    </row>
    <row r="11" spans="1:13" ht="18.649999999999999" customHeight="1" x14ac:dyDescent="0.35">
      <c r="A11" s="1"/>
      <c r="B11" s="48"/>
      <c r="C11" s="48"/>
      <c r="D11" s="48"/>
      <c r="E11" s="48"/>
      <c r="F11" s="1"/>
      <c r="G11" s="1"/>
      <c r="H11" s="1"/>
      <c r="I11" s="1"/>
      <c r="J11" s="1"/>
      <c r="K11" s="1"/>
      <c r="L11" s="1"/>
      <c r="M11" s="2"/>
    </row>
    <row r="12" spans="1:13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</row>
    <row r="13" spans="1:13" ht="18.649999999999999" customHeight="1" thickBot="1" x14ac:dyDescent="0.4">
      <c r="A13" s="47">
        <v>3</v>
      </c>
      <c r="B13" s="48" t="s">
        <v>31</v>
      </c>
      <c r="C13" s="48"/>
      <c r="D13" s="48"/>
      <c r="E13" s="48"/>
      <c r="F13" s="1"/>
      <c r="G13" s="1"/>
      <c r="H13" s="1"/>
      <c r="I13" s="1" t="s">
        <v>26</v>
      </c>
      <c r="J13" s="1"/>
      <c r="K13" s="1" t="s">
        <v>27</v>
      </c>
      <c r="L13" s="1"/>
      <c r="M13" s="1" t="s">
        <v>28</v>
      </c>
    </row>
    <row r="14" spans="1:13" ht="18.649999999999999" customHeight="1" thickBot="1" x14ac:dyDescent="0.4">
      <c r="A14" s="47"/>
      <c r="B14" s="48"/>
      <c r="C14" s="48"/>
      <c r="D14" s="48"/>
      <c r="E14" s="48"/>
      <c r="F14" s="3"/>
      <c r="G14" s="3"/>
      <c r="H14" s="3"/>
      <c r="I14" s="1">
        <v>7800</v>
      </c>
      <c r="J14" s="30"/>
      <c r="K14" s="1">
        <v>1.155</v>
      </c>
      <c r="L14" s="1"/>
      <c r="M14" s="35">
        <f>(I14*K14)/10</f>
        <v>900.9</v>
      </c>
    </row>
    <row r="15" spans="1:13" ht="18.649999999999999" customHeight="1" x14ac:dyDescent="0.35">
      <c r="A15" s="1"/>
      <c r="B15" s="48"/>
      <c r="C15" s="48"/>
      <c r="D15" s="48"/>
      <c r="E15" s="48"/>
      <c r="F15" s="1"/>
      <c r="G15" s="1"/>
      <c r="H15" s="1"/>
      <c r="I15" s="1"/>
      <c r="J15" s="1"/>
      <c r="K15" s="1"/>
      <c r="L15" s="1"/>
      <c r="M15" s="2"/>
    </row>
    <row r="16" spans="1:13" ht="18.649999999999999" customHeight="1" x14ac:dyDescent="0.35">
      <c r="A16" s="1"/>
      <c r="B16" s="48"/>
      <c r="C16" s="48"/>
      <c r="D16" s="48"/>
      <c r="E16" s="48"/>
      <c r="F16" s="1"/>
      <c r="G16" s="1"/>
      <c r="H16" s="1"/>
      <c r="I16" s="1"/>
      <c r="J16" s="1"/>
      <c r="K16" s="1"/>
      <c r="L16" s="1"/>
      <c r="M16" s="2"/>
    </row>
    <row r="17" spans="1:13" ht="18" x14ac:dyDescent="0.35">
      <c r="A17" s="2"/>
      <c r="B17" s="33"/>
      <c r="C17" s="33"/>
      <c r="D17" s="33"/>
      <c r="E17" s="33"/>
      <c r="F17" s="2"/>
      <c r="G17" s="2"/>
      <c r="H17" s="2"/>
      <c r="I17" s="2"/>
      <c r="J17" s="2"/>
      <c r="K17" s="2"/>
      <c r="L17" s="2"/>
      <c r="M17" s="2"/>
    </row>
    <row r="18" spans="1:13" ht="13.5" customHeight="1" thickBot="1" x14ac:dyDescent="0.4">
      <c r="A18" s="1"/>
      <c r="B18" s="1"/>
      <c r="C18" s="1"/>
      <c r="D18" s="1"/>
      <c r="E18" s="1"/>
      <c r="F18" s="1"/>
      <c r="G18" s="1"/>
      <c r="H18" s="1"/>
      <c r="I18" s="31" t="s">
        <v>32</v>
      </c>
      <c r="J18" s="31" t="s">
        <v>12</v>
      </c>
      <c r="K18" s="31" t="s">
        <v>13</v>
      </c>
      <c r="L18" s="31" t="s">
        <v>33</v>
      </c>
      <c r="M18" s="31" t="s">
        <v>20</v>
      </c>
    </row>
    <row r="19" spans="1:13" ht="18.649999999999999" customHeight="1" thickBot="1" x14ac:dyDescent="0.4">
      <c r="A19" s="47">
        <v>4</v>
      </c>
      <c r="B19" s="48" t="s">
        <v>34</v>
      </c>
      <c r="C19" s="48"/>
      <c r="D19" s="48"/>
      <c r="E19" s="48"/>
      <c r="F19" s="1"/>
      <c r="G19" s="1"/>
      <c r="H19" s="1"/>
      <c r="I19" s="1" t="s">
        <v>35</v>
      </c>
      <c r="J19" s="1">
        <v>15</v>
      </c>
      <c r="K19" s="34">
        <v>38</v>
      </c>
      <c r="L19" s="34">
        <v>1.1499999999999999</v>
      </c>
      <c r="M19" s="43">
        <f>J19*K19+L19</f>
        <v>571.15</v>
      </c>
    </row>
    <row r="20" spans="1:13" ht="18.649999999999999" customHeight="1" thickBot="1" x14ac:dyDescent="0.4">
      <c r="A20" s="47"/>
      <c r="B20" s="48"/>
      <c r="C20" s="48"/>
      <c r="D20" s="48"/>
      <c r="E20" s="48"/>
      <c r="F20" s="3"/>
      <c r="G20" s="3"/>
      <c r="H20" s="3"/>
      <c r="I20" s="1" t="s">
        <v>36</v>
      </c>
      <c r="J20" s="1">
        <v>22</v>
      </c>
      <c r="K20" s="34">
        <v>17</v>
      </c>
      <c r="L20" s="34">
        <v>1.1499999999999999</v>
      </c>
      <c r="M20" s="43">
        <f t="shared" ref="M20:M22" si="0">J20*K20+L20</f>
        <v>375.15</v>
      </c>
    </row>
    <row r="21" spans="1:13" ht="18.649999999999999" customHeight="1" thickBot="1" x14ac:dyDescent="0.4">
      <c r="A21" s="1"/>
      <c r="B21" s="48"/>
      <c r="C21" s="48"/>
      <c r="D21" s="48"/>
      <c r="E21" s="48"/>
      <c r="F21" s="1"/>
      <c r="G21" s="1"/>
      <c r="H21" s="1"/>
      <c r="I21" s="1" t="s">
        <v>37</v>
      </c>
      <c r="J21" s="1">
        <v>21</v>
      </c>
      <c r="K21" s="34">
        <v>9</v>
      </c>
      <c r="L21" s="34">
        <v>1.1499999999999999</v>
      </c>
      <c r="M21" s="43">
        <f t="shared" si="0"/>
        <v>190.15</v>
      </c>
    </row>
    <row r="22" spans="1:13" ht="18.649999999999999" customHeight="1" x14ac:dyDescent="0.35">
      <c r="A22" s="1"/>
      <c r="B22" s="48"/>
      <c r="C22" s="48"/>
      <c r="D22" s="48"/>
      <c r="E22" s="48"/>
      <c r="F22" s="1"/>
      <c r="G22" s="1"/>
      <c r="H22" s="1"/>
      <c r="I22" s="1" t="s">
        <v>38</v>
      </c>
      <c r="J22" s="1">
        <v>9</v>
      </c>
      <c r="K22" s="34">
        <v>25</v>
      </c>
      <c r="L22" s="34">
        <v>1.1499999999999999</v>
      </c>
      <c r="M22" s="43">
        <f t="shared" si="0"/>
        <v>226.15</v>
      </c>
    </row>
    <row r="23" spans="1:13" ht="18" x14ac:dyDescent="0.35">
      <c r="A23" s="2"/>
      <c r="B23" s="33"/>
      <c r="C23" s="33"/>
      <c r="D23" s="33"/>
      <c r="E23" s="33"/>
      <c r="F23" s="2"/>
      <c r="G23" s="2"/>
      <c r="H23" s="2"/>
      <c r="I23" s="2"/>
      <c r="J23" s="2"/>
      <c r="K23" s="2"/>
      <c r="L23" s="2"/>
      <c r="M23" s="2"/>
    </row>
    <row r="24" spans="1:13" ht="83.5" customHeight="1" x14ac:dyDescent="0.35">
      <c r="A24" s="2"/>
      <c r="B24" s="48"/>
      <c r="C24" s="48"/>
      <c r="D24" s="48"/>
      <c r="E24" s="48"/>
      <c r="F24" s="2"/>
      <c r="G24" s="2"/>
      <c r="H24" s="2"/>
      <c r="I24" s="2"/>
      <c r="J24" s="2"/>
      <c r="K24" s="2"/>
      <c r="L24" s="2"/>
      <c r="M24" s="2"/>
    </row>
  </sheetData>
  <mergeCells count="10">
    <mergeCell ref="A19:A20"/>
    <mergeCell ref="B19:E22"/>
    <mergeCell ref="B24:E24"/>
    <mergeCell ref="A1:M1"/>
    <mergeCell ref="A3:A4"/>
    <mergeCell ref="B3:E5"/>
    <mergeCell ref="A8:A9"/>
    <mergeCell ref="B8:E11"/>
    <mergeCell ref="A13:A14"/>
    <mergeCell ref="B13:E16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0C30-4D1A-4EFD-A000-2B2D42BB626E}">
  <sheetPr>
    <tabColor rgb="FF404664"/>
  </sheetPr>
  <dimension ref="A1:M28"/>
  <sheetViews>
    <sheetView showGridLines="0" topLeftCell="A11" workbookViewId="0">
      <selection activeCell="N23" sqref="N23"/>
    </sheetView>
  </sheetViews>
  <sheetFormatPr defaultRowHeight="14.5" x14ac:dyDescent="0.35"/>
  <cols>
    <col min="1" max="1" width="6.81640625" customWidth="1"/>
    <col min="9" max="9" width="14.453125" customWidth="1"/>
    <col min="10" max="12" width="11.453125" customWidth="1"/>
    <col min="13" max="13" width="13.81640625" customWidth="1"/>
  </cols>
  <sheetData>
    <row r="1" spans="1:13" ht="32" x14ac:dyDescent="0.3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3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8.649999999999999" customHeight="1" thickBot="1" x14ac:dyDescent="0.4">
      <c r="A3" s="47">
        <v>1</v>
      </c>
      <c r="B3" s="48" t="s">
        <v>40</v>
      </c>
      <c r="C3" s="48"/>
      <c r="D3" s="48"/>
      <c r="E3" s="48"/>
      <c r="F3" s="1"/>
      <c r="G3" s="1"/>
      <c r="H3" s="1"/>
      <c r="I3" s="1" t="s">
        <v>41</v>
      </c>
      <c r="J3" s="1"/>
      <c r="K3" s="1" t="s">
        <v>42</v>
      </c>
      <c r="L3" s="1"/>
      <c r="M3" s="1" t="s">
        <v>28</v>
      </c>
    </row>
    <row r="4" spans="1:13" ht="18.649999999999999" customHeight="1" thickBot="1" x14ac:dyDescent="0.4">
      <c r="A4" s="47"/>
      <c r="B4" s="48"/>
      <c r="C4" s="48"/>
      <c r="D4" s="48"/>
      <c r="E4" s="48"/>
      <c r="F4" s="3"/>
      <c r="G4" s="3"/>
      <c r="H4" s="3"/>
      <c r="I4" s="29">
        <v>35</v>
      </c>
      <c r="J4" s="30"/>
      <c r="K4" s="31">
        <v>17</v>
      </c>
      <c r="L4" s="1"/>
      <c r="M4" s="32">
        <f>SUM(I4,K4)</f>
        <v>52</v>
      </c>
    </row>
    <row r="5" spans="1:13" ht="18.649999999999999" customHeight="1" x14ac:dyDescent="0.35">
      <c r="A5" s="1"/>
      <c r="B5" s="48"/>
      <c r="C5" s="48"/>
      <c r="D5" s="48"/>
      <c r="E5" s="48"/>
      <c r="F5" s="1"/>
      <c r="G5" s="1"/>
      <c r="H5" s="1"/>
      <c r="I5" s="1"/>
      <c r="J5" s="1"/>
      <c r="K5" s="1"/>
      <c r="L5" s="1"/>
      <c r="M5" s="2"/>
    </row>
    <row r="6" spans="1:13" ht="18.649999999999999" customHeight="1" x14ac:dyDescent="0.35">
      <c r="A6" s="1"/>
      <c r="B6" s="48"/>
      <c r="C6" s="48"/>
      <c r="D6" s="48"/>
      <c r="E6" s="48"/>
      <c r="F6" s="1"/>
      <c r="G6" s="1"/>
      <c r="H6" s="1"/>
      <c r="I6" s="1"/>
      <c r="J6" s="1"/>
      <c r="K6" s="1"/>
      <c r="L6" s="1"/>
      <c r="M6" s="2"/>
    </row>
    <row r="7" spans="1:13" ht="18.649999999999999" customHeight="1" x14ac:dyDescent="0.35">
      <c r="A7" s="2"/>
      <c r="B7" s="48"/>
      <c r="C7" s="48"/>
      <c r="D7" s="48"/>
      <c r="E7" s="48"/>
      <c r="F7" s="2"/>
      <c r="G7" s="2"/>
      <c r="H7" s="2"/>
      <c r="I7" s="2"/>
      <c r="J7" s="2"/>
      <c r="K7" s="2"/>
      <c r="L7" s="2"/>
      <c r="M7" s="2"/>
    </row>
    <row r="8" spans="1:13" ht="18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18.649999999999999" customHeight="1" thickBot="1" x14ac:dyDescent="0.4">
      <c r="A9" s="47">
        <v>2</v>
      </c>
      <c r="B9" s="48" t="s">
        <v>43</v>
      </c>
      <c r="C9" s="48"/>
      <c r="D9" s="48"/>
      <c r="E9" s="48"/>
      <c r="F9" s="1"/>
      <c r="G9" s="1"/>
      <c r="H9" s="1"/>
      <c r="I9" s="1" t="s">
        <v>26</v>
      </c>
      <c r="J9" s="1" t="s">
        <v>27</v>
      </c>
      <c r="K9" s="1" t="s">
        <v>44</v>
      </c>
      <c r="L9" s="1"/>
      <c r="M9" s="1" t="s">
        <v>28</v>
      </c>
    </row>
    <row r="10" spans="1:13" ht="18.649999999999999" customHeight="1" thickBot="1" x14ac:dyDescent="0.4">
      <c r="A10" s="47"/>
      <c r="B10" s="48"/>
      <c r="C10" s="48"/>
      <c r="D10" s="48"/>
      <c r="E10" s="48"/>
      <c r="F10" s="3"/>
      <c r="G10" s="3"/>
      <c r="H10" s="3"/>
      <c r="I10" s="36">
        <v>228</v>
      </c>
      <c r="J10" s="36">
        <v>7</v>
      </c>
      <c r="K10" s="36">
        <v>96</v>
      </c>
      <c r="L10" s="1"/>
      <c r="M10" s="35">
        <f>SUM(I10:K10)</f>
        <v>331</v>
      </c>
    </row>
    <row r="11" spans="1:13" ht="18.649999999999999" customHeight="1" x14ac:dyDescent="0.35">
      <c r="A11" s="1"/>
      <c r="B11" s="48"/>
      <c r="C11" s="48"/>
      <c r="D11" s="48"/>
      <c r="E11" s="48"/>
      <c r="F11" s="1"/>
      <c r="G11" s="1"/>
      <c r="H11" s="1"/>
      <c r="I11" s="1"/>
      <c r="J11" s="1"/>
      <c r="K11" s="1"/>
      <c r="L11" s="1"/>
      <c r="M11" s="2"/>
    </row>
    <row r="12" spans="1:13" ht="18.649999999999999" customHeight="1" x14ac:dyDescent="0.35">
      <c r="A12" s="1"/>
      <c r="B12" s="48"/>
      <c r="C12" s="48"/>
      <c r="D12" s="48"/>
      <c r="E12" s="48"/>
      <c r="F12" s="1"/>
      <c r="G12" s="1"/>
      <c r="H12" s="1"/>
      <c r="I12" s="1"/>
      <c r="J12" s="1"/>
      <c r="K12" s="1"/>
      <c r="L12" s="1"/>
      <c r="M12" s="2"/>
    </row>
    <row r="13" spans="1:13" ht="18.649999999999999" customHeight="1" x14ac:dyDescent="0.35">
      <c r="A13" s="2"/>
      <c r="B13" s="48"/>
      <c r="C13" s="48"/>
      <c r="D13" s="48"/>
      <c r="E13" s="48"/>
      <c r="F13" s="2"/>
      <c r="G13" s="2"/>
      <c r="H13" s="2"/>
      <c r="I13" s="2"/>
      <c r="J13" s="2"/>
      <c r="K13" s="2"/>
      <c r="L13" s="2"/>
      <c r="M13" s="2"/>
    </row>
    <row r="14" spans="1:13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</row>
    <row r="15" spans="1:13" ht="18.649999999999999" customHeight="1" thickBot="1" x14ac:dyDescent="0.4">
      <c r="A15" s="47">
        <v>3</v>
      </c>
      <c r="B15" s="48" t="s">
        <v>45</v>
      </c>
      <c r="C15" s="48"/>
      <c r="D15" s="48"/>
      <c r="E15" s="48"/>
      <c r="F15" s="1"/>
      <c r="G15" s="1"/>
      <c r="H15" s="1"/>
      <c r="I15" s="1" t="s">
        <v>26</v>
      </c>
      <c r="J15" s="1" t="s">
        <v>27</v>
      </c>
      <c r="K15" s="1" t="s">
        <v>44</v>
      </c>
      <c r="L15" s="1"/>
      <c r="M15" s="1" t="s">
        <v>28</v>
      </c>
    </row>
    <row r="16" spans="1:13" ht="18.649999999999999" customHeight="1" thickBot="1" x14ac:dyDescent="0.4">
      <c r="A16" s="47"/>
      <c r="B16" s="48"/>
      <c r="C16" s="48"/>
      <c r="D16" s="48"/>
      <c r="E16" s="48"/>
      <c r="F16" s="3"/>
      <c r="G16" s="3"/>
      <c r="H16" s="3"/>
      <c r="I16" s="36">
        <v>228</v>
      </c>
      <c r="J16" s="36">
        <v>7</v>
      </c>
      <c r="K16" s="36">
        <v>96</v>
      </c>
      <c r="L16" s="1"/>
      <c r="M16" s="35">
        <f>SUM(I16,J16,K16)</f>
        <v>331</v>
      </c>
    </row>
    <row r="17" spans="1:13" ht="18.649999999999999" customHeight="1" x14ac:dyDescent="0.35">
      <c r="A17" s="1"/>
      <c r="B17" s="48"/>
      <c r="C17" s="48"/>
      <c r="D17" s="48"/>
      <c r="E17" s="48"/>
      <c r="F17" s="1"/>
      <c r="G17" s="1"/>
      <c r="H17" s="1"/>
      <c r="I17" s="1"/>
      <c r="J17" s="1"/>
      <c r="K17" s="1"/>
      <c r="L17" s="1"/>
      <c r="M17" s="2"/>
    </row>
    <row r="18" spans="1:13" ht="18.649999999999999" customHeight="1" x14ac:dyDescent="0.35">
      <c r="A18" s="1"/>
      <c r="B18" s="48"/>
      <c r="C18" s="48"/>
      <c r="D18" s="48"/>
      <c r="E18" s="48"/>
      <c r="F18" s="1"/>
      <c r="G18" s="1"/>
      <c r="H18" s="1"/>
      <c r="I18" s="1"/>
      <c r="J18" s="1"/>
      <c r="K18" s="1"/>
      <c r="L18" s="1"/>
      <c r="M18" s="2"/>
    </row>
    <row r="19" spans="1:13" ht="13.5" customHeight="1" x14ac:dyDescent="0.35">
      <c r="A19" s="1"/>
      <c r="B19" s="1"/>
      <c r="C19" s="1"/>
      <c r="D19" s="1"/>
      <c r="E19" s="1"/>
      <c r="F19" s="1"/>
      <c r="G19" s="1"/>
      <c r="H19" s="1"/>
      <c r="I19" s="31"/>
      <c r="J19" s="31"/>
      <c r="K19" s="31"/>
      <c r="L19" s="31"/>
      <c r="M19" s="31"/>
    </row>
    <row r="20" spans="1:13" ht="14.5" customHeight="1" thickBot="1" x14ac:dyDescent="0.4">
      <c r="A20" s="1"/>
      <c r="B20" s="1"/>
      <c r="C20" s="1"/>
      <c r="D20" s="1"/>
      <c r="E20" s="1"/>
      <c r="F20" s="1"/>
      <c r="G20" s="1"/>
      <c r="H20" s="1"/>
      <c r="I20" s="31" t="s">
        <v>46</v>
      </c>
      <c r="J20" s="31" t="s">
        <v>47</v>
      </c>
      <c r="K20" s="31" t="s">
        <v>48</v>
      </c>
      <c r="L20" s="31" t="s">
        <v>49</v>
      </c>
      <c r="M20" s="31" t="s">
        <v>50</v>
      </c>
    </row>
    <row r="21" spans="1:13" ht="18.649999999999999" customHeight="1" thickBot="1" x14ac:dyDescent="0.4">
      <c r="A21" s="47">
        <v>4</v>
      </c>
      <c r="B21" s="48" t="s">
        <v>51</v>
      </c>
      <c r="C21" s="48"/>
      <c r="D21" s="48"/>
      <c r="E21" s="48"/>
      <c r="F21" s="1"/>
      <c r="G21" s="1"/>
      <c r="H21" s="1"/>
      <c r="I21" s="1" t="s">
        <v>35</v>
      </c>
      <c r="J21" s="34">
        <v>211</v>
      </c>
      <c r="K21" s="34">
        <v>119</v>
      </c>
      <c r="L21" s="34">
        <v>76</v>
      </c>
      <c r="M21" s="43">
        <f>SUM(J21:L21)</f>
        <v>406</v>
      </c>
    </row>
    <row r="22" spans="1:13" ht="18.649999999999999" customHeight="1" thickBot="1" x14ac:dyDescent="0.4">
      <c r="A22" s="47"/>
      <c r="B22" s="48"/>
      <c r="C22" s="48"/>
      <c r="D22" s="48"/>
      <c r="E22" s="48"/>
      <c r="F22" s="3"/>
      <c r="G22" s="3"/>
      <c r="H22" s="3"/>
      <c r="I22" s="1" t="s">
        <v>36</v>
      </c>
      <c r="J22" s="34">
        <v>226</v>
      </c>
      <c r="K22" s="34">
        <v>144</v>
      </c>
      <c r="L22" s="34">
        <v>98</v>
      </c>
      <c r="M22" s="43">
        <f t="shared" ref="M22:M24" si="0">SUM(J22:L22)</f>
        <v>468</v>
      </c>
    </row>
    <row r="23" spans="1:13" ht="18.649999999999999" customHeight="1" thickBot="1" x14ac:dyDescent="0.4">
      <c r="A23" s="1"/>
      <c r="B23" s="48"/>
      <c r="C23" s="48"/>
      <c r="D23" s="48"/>
      <c r="E23" s="48"/>
      <c r="F23" s="1"/>
      <c r="G23" s="1"/>
      <c r="H23" s="1"/>
      <c r="I23" s="1" t="s">
        <v>37</v>
      </c>
      <c r="J23" s="34">
        <v>119</v>
      </c>
      <c r="K23" s="34">
        <v>76</v>
      </c>
      <c r="L23" s="34">
        <v>29</v>
      </c>
      <c r="M23" s="43">
        <f t="shared" si="0"/>
        <v>224</v>
      </c>
    </row>
    <row r="24" spans="1:13" ht="18.649999999999999" customHeight="1" x14ac:dyDescent="0.35">
      <c r="A24" s="1"/>
      <c r="B24" s="48"/>
      <c r="C24" s="48"/>
      <c r="D24" s="48"/>
      <c r="E24" s="48"/>
      <c r="F24" s="1"/>
      <c r="G24" s="1"/>
      <c r="H24" s="1"/>
      <c r="I24" s="1" t="s">
        <v>38</v>
      </c>
      <c r="J24" s="34">
        <v>215</v>
      </c>
      <c r="K24" s="34">
        <v>129</v>
      </c>
      <c r="L24" s="34">
        <v>88</v>
      </c>
      <c r="M24" s="43">
        <f t="shared" si="0"/>
        <v>432</v>
      </c>
    </row>
    <row r="25" spans="1:13" ht="52.5" customHeight="1" x14ac:dyDescent="0.35">
      <c r="A25" s="2"/>
      <c r="B25" s="48"/>
      <c r="C25" s="48"/>
      <c r="D25" s="48"/>
      <c r="E25" s="48"/>
      <c r="F25" s="2"/>
      <c r="G25" s="2"/>
      <c r="H25" s="2"/>
      <c r="I25" s="2"/>
      <c r="J25" s="2"/>
      <c r="K25" s="2"/>
      <c r="L25" s="2"/>
      <c r="M25" s="2"/>
    </row>
    <row r="26" spans="1:13" ht="13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3" ht="18.649999999999999" customHeight="1" x14ac:dyDescent="0.35">
      <c r="A27" s="1"/>
      <c r="B27" s="48"/>
      <c r="C27" s="48"/>
      <c r="D27" s="48"/>
      <c r="E27" s="48"/>
      <c r="F27" s="1"/>
      <c r="G27" s="1"/>
      <c r="H27" s="1"/>
      <c r="I27" s="1"/>
      <c r="J27" s="1"/>
      <c r="K27" s="1"/>
      <c r="L27" s="1"/>
      <c r="M27" s="2"/>
    </row>
    <row r="28" spans="1:13" ht="18.649999999999999" customHeight="1" x14ac:dyDescent="0.35">
      <c r="A28" s="2"/>
      <c r="B28" s="48"/>
      <c r="C28" s="48"/>
      <c r="D28" s="48"/>
      <c r="E28" s="48"/>
      <c r="F28" s="2"/>
      <c r="G28" s="2"/>
      <c r="H28" s="2"/>
      <c r="I28" s="2"/>
      <c r="J28" s="2"/>
      <c r="K28" s="2"/>
      <c r="L28" s="2"/>
      <c r="M28" s="2"/>
    </row>
  </sheetData>
  <mergeCells count="10">
    <mergeCell ref="A21:A22"/>
    <mergeCell ref="B21:E25"/>
    <mergeCell ref="B27:E28"/>
    <mergeCell ref="A1:M1"/>
    <mergeCell ref="A3:A4"/>
    <mergeCell ref="B3:E7"/>
    <mergeCell ref="A9:A10"/>
    <mergeCell ref="B9:E13"/>
    <mergeCell ref="A15:A16"/>
    <mergeCell ref="B15:E18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D62C-BC5E-4896-B4CC-8EA93A4D2886}">
  <sheetPr>
    <tabColor rgb="FFDA7B08"/>
  </sheetPr>
  <dimension ref="A1:M33"/>
  <sheetViews>
    <sheetView showGridLines="0" topLeftCell="A17" workbookViewId="0">
      <selection activeCell="M27" sqref="M27"/>
    </sheetView>
  </sheetViews>
  <sheetFormatPr defaultRowHeight="14.5" x14ac:dyDescent="0.35"/>
  <cols>
    <col min="1" max="1" width="6.81640625" customWidth="1"/>
    <col min="9" max="9" width="14.453125" customWidth="1"/>
    <col min="10" max="12" width="11.453125" customWidth="1"/>
    <col min="13" max="13" width="13.81640625" customWidth="1"/>
  </cols>
  <sheetData>
    <row r="1" spans="1:13" ht="32" x14ac:dyDescent="0.35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3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8.649999999999999" customHeight="1" thickBot="1" x14ac:dyDescent="0.4">
      <c r="A3" s="47">
        <v>1</v>
      </c>
      <c r="B3" s="48" t="s">
        <v>53</v>
      </c>
      <c r="C3" s="48"/>
      <c r="D3" s="48"/>
      <c r="E3" s="48"/>
      <c r="F3" s="1"/>
      <c r="G3" s="1"/>
      <c r="H3" s="1"/>
      <c r="I3" s="1" t="s">
        <v>41</v>
      </c>
      <c r="J3" s="1"/>
      <c r="K3" s="1" t="s">
        <v>42</v>
      </c>
      <c r="L3" s="1"/>
      <c r="M3" s="1" t="s">
        <v>28</v>
      </c>
    </row>
    <row r="4" spans="1:13" ht="18.649999999999999" customHeight="1" thickBot="1" x14ac:dyDescent="0.4">
      <c r="A4" s="47"/>
      <c r="B4" s="48"/>
      <c r="C4" s="48"/>
      <c r="D4" s="48"/>
      <c r="E4" s="48"/>
      <c r="F4" s="3"/>
      <c r="G4" s="3"/>
      <c r="H4" s="3"/>
      <c r="I4" s="29">
        <v>783</v>
      </c>
      <c r="J4" s="30"/>
      <c r="K4" s="31">
        <v>343</v>
      </c>
      <c r="L4" s="1"/>
      <c r="M4" s="32">
        <f>AVERAGE(I4,K4)</f>
        <v>563</v>
      </c>
    </row>
    <row r="5" spans="1:13" ht="18.649999999999999" customHeight="1" x14ac:dyDescent="0.35">
      <c r="A5" s="1"/>
      <c r="B5" s="48"/>
      <c r="C5" s="48"/>
      <c r="D5" s="48"/>
      <c r="E5" s="48"/>
      <c r="F5" s="1"/>
      <c r="G5" s="1"/>
      <c r="H5" s="1"/>
      <c r="I5" s="1"/>
      <c r="J5" s="1"/>
      <c r="K5" s="1"/>
      <c r="L5" s="1"/>
      <c r="M5" s="2"/>
    </row>
    <row r="6" spans="1:13" ht="18.649999999999999" customHeight="1" x14ac:dyDescent="0.35">
      <c r="A6" s="1"/>
      <c r="B6" s="48"/>
      <c r="C6" s="48"/>
      <c r="D6" s="48"/>
      <c r="E6" s="48"/>
      <c r="F6" s="1"/>
      <c r="G6" s="1"/>
      <c r="H6" s="1"/>
      <c r="I6" s="1"/>
      <c r="J6" s="1"/>
      <c r="K6" s="1"/>
      <c r="L6" s="1"/>
      <c r="M6" s="2"/>
    </row>
    <row r="7" spans="1:13" ht="18.649999999999999" customHeight="1" x14ac:dyDescent="0.35">
      <c r="A7" s="2"/>
      <c r="B7" s="48"/>
      <c r="C7" s="48"/>
      <c r="D7" s="48"/>
      <c r="E7" s="48"/>
      <c r="F7" s="2"/>
      <c r="G7" s="2"/>
      <c r="H7" s="2"/>
      <c r="I7" s="2"/>
      <c r="J7" s="2"/>
      <c r="K7" s="2"/>
      <c r="L7" s="2"/>
      <c r="M7" s="2"/>
    </row>
    <row r="8" spans="1:13" ht="3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18.649999999999999" customHeight="1" thickBot="1" x14ac:dyDescent="0.4">
      <c r="A9" s="47">
        <v>2</v>
      </c>
      <c r="B9" s="48" t="s">
        <v>54</v>
      </c>
      <c r="C9" s="48"/>
      <c r="D9" s="48"/>
      <c r="E9" s="48"/>
      <c r="F9" s="1"/>
      <c r="G9" s="1"/>
      <c r="H9" s="1"/>
      <c r="I9" s="1" t="s">
        <v>26</v>
      </c>
      <c r="J9" s="1" t="s">
        <v>27</v>
      </c>
      <c r="K9" s="1" t="s">
        <v>44</v>
      </c>
      <c r="L9" s="1"/>
      <c r="M9" s="1" t="s">
        <v>28</v>
      </c>
    </row>
    <row r="10" spans="1:13" ht="18.649999999999999" customHeight="1" thickBot="1" x14ac:dyDescent="0.4">
      <c r="A10" s="47"/>
      <c r="B10" s="48"/>
      <c r="C10" s="48"/>
      <c r="D10" s="48"/>
      <c r="E10" s="48"/>
      <c r="F10" s="3"/>
      <c r="G10" s="3"/>
      <c r="H10" s="3"/>
      <c r="I10" s="36">
        <v>8384</v>
      </c>
      <c r="J10" s="36">
        <v>8272</v>
      </c>
      <c r="K10" s="36">
        <v>8229</v>
      </c>
      <c r="L10" s="1"/>
      <c r="M10" s="35">
        <f>AVERAGE(I10:K10)</f>
        <v>8295</v>
      </c>
    </row>
    <row r="11" spans="1:13" ht="18.649999999999999" customHeight="1" x14ac:dyDescent="0.35">
      <c r="A11" s="1"/>
      <c r="B11" s="48"/>
      <c r="C11" s="48"/>
      <c r="D11" s="48"/>
      <c r="E11" s="48"/>
      <c r="F11" s="1"/>
      <c r="G11" s="1"/>
      <c r="H11" s="1"/>
      <c r="I11" s="1"/>
      <c r="J11" s="1"/>
      <c r="K11" s="1"/>
      <c r="L11" s="1"/>
      <c r="M11" s="2"/>
    </row>
    <row r="12" spans="1:13" ht="18.649999999999999" customHeight="1" x14ac:dyDescent="0.35">
      <c r="A12" s="1"/>
      <c r="B12" s="48"/>
      <c r="C12" s="48"/>
      <c r="D12" s="48"/>
      <c r="E12" s="48"/>
      <c r="F12" s="1"/>
      <c r="G12" s="1"/>
      <c r="H12" s="1"/>
      <c r="I12" s="1"/>
      <c r="J12" s="1"/>
      <c r="K12" s="1"/>
      <c r="L12" s="1"/>
      <c r="M12" s="2"/>
    </row>
    <row r="13" spans="1:13" ht="18.649999999999999" customHeight="1" x14ac:dyDescent="0.35">
      <c r="A13" s="2"/>
      <c r="B13" s="48"/>
      <c r="C13" s="48"/>
      <c r="D13" s="48"/>
      <c r="E13" s="48"/>
      <c r="F13" s="2"/>
      <c r="G13" s="2"/>
      <c r="H13" s="2"/>
      <c r="I13" s="2"/>
      <c r="J13" s="2"/>
      <c r="K13" s="2"/>
      <c r="L13" s="2"/>
      <c r="M13" s="2"/>
    </row>
    <row r="14" spans="1:13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</row>
    <row r="15" spans="1:13" ht="18.649999999999999" customHeight="1" thickBot="1" x14ac:dyDescent="0.4">
      <c r="A15" s="47">
        <v>3</v>
      </c>
      <c r="B15" s="48" t="s">
        <v>55</v>
      </c>
      <c r="C15" s="48"/>
      <c r="D15" s="48"/>
      <c r="E15" s="48"/>
      <c r="F15" s="1"/>
      <c r="G15" s="1"/>
      <c r="H15" s="1"/>
      <c r="I15" s="1" t="s">
        <v>26</v>
      </c>
      <c r="J15" s="1" t="s">
        <v>27</v>
      </c>
      <c r="K15" s="1" t="s">
        <v>44</v>
      </c>
      <c r="L15" s="1"/>
      <c r="M15" s="1" t="s">
        <v>28</v>
      </c>
    </row>
    <row r="16" spans="1:13" ht="18.649999999999999" customHeight="1" thickBot="1" x14ac:dyDescent="0.4">
      <c r="A16" s="47"/>
      <c r="B16" s="48"/>
      <c r="C16" s="48"/>
      <c r="D16" s="48"/>
      <c r="E16" s="48"/>
      <c r="F16" s="3"/>
      <c r="G16" s="3"/>
      <c r="H16" s="3"/>
      <c r="I16" s="36">
        <v>2289</v>
      </c>
      <c r="J16" s="36">
        <v>2117</v>
      </c>
      <c r="K16" s="36">
        <v>2651</v>
      </c>
      <c r="L16" s="1"/>
      <c r="M16" s="35">
        <f>AVERAGE(I16,J16,K16)</f>
        <v>2352.3333333333335</v>
      </c>
    </row>
    <row r="17" spans="1:13" ht="18.649999999999999" customHeight="1" x14ac:dyDescent="0.35">
      <c r="A17" s="1"/>
      <c r="B17" s="48"/>
      <c r="C17" s="48"/>
      <c r="D17" s="48"/>
      <c r="E17" s="48"/>
      <c r="F17" s="1"/>
      <c r="G17" s="1"/>
      <c r="H17" s="1"/>
      <c r="I17" s="1"/>
      <c r="J17" s="1"/>
      <c r="K17" s="1"/>
      <c r="L17" s="1"/>
      <c r="M17" s="2"/>
    </row>
    <row r="18" spans="1:13" ht="18.649999999999999" customHeight="1" x14ac:dyDescent="0.35">
      <c r="A18" s="1"/>
      <c r="B18" s="48"/>
      <c r="C18" s="48"/>
      <c r="D18" s="48"/>
      <c r="E18" s="48"/>
      <c r="F18" s="1"/>
      <c r="G18" s="1"/>
      <c r="H18" s="1"/>
      <c r="I18" s="1"/>
      <c r="J18" s="1"/>
      <c r="K18" s="1"/>
      <c r="L18" s="1"/>
      <c r="M18" s="2"/>
    </row>
    <row r="19" spans="1:13" ht="18.5" thickBot="1" x14ac:dyDescent="0.4">
      <c r="A19" s="2"/>
      <c r="B19" s="37"/>
      <c r="C19" s="37"/>
      <c r="D19" s="37"/>
      <c r="E19" s="37"/>
      <c r="F19" s="2"/>
      <c r="G19" s="2"/>
      <c r="H19" s="2"/>
      <c r="I19" s="2"/>
      <c r="J19" s="38" t="s">
        <v>47</v>
      </c>
      <c r="K19" s="38" t="s">
        <v>48</v>
      </c>
      <c r="L19" s="38" t="s">
        <v>49</v>
      </c>
      <c r="M19" s="38" t="s">
        <v>56</v>
      </c>
    </row>
    <row r="20" spans="1:13" ht="18.649999999999999" customHeight="1" thickBot="1" x14ac:dyDescent="0.4">
      <c r="A20" s="47">
        <v>4</v>
      </c>
      <c r="B20" s="48" t="s">
        <v>57</v>
      </c>
      <c r="C20" s="48"/>
      <c r="D20" s="48"/>
      <c r="E20" s="48"/>
      <c r="F20" s="1"/>
      <c r="G20" s="1"/>
      <c r="H20" s="1"/>
      <c r="I20" s="1" t="s">
        <v>35</v>
      </c>
      <c r="J20" s="34">
        <v>211</v>
      </c>
      <c r="K20" s="34">
        <v>119</v>
      </c>
      <c r="L20" s="34">
        <v>76</v>
      </c>
      <c r="M20" s="43">
        <f>AVERAGE(J20:L20)</f>
        <v>135.33333333333334</v>
      </c>
    </row>
    <row r="21" spans="1:13" ht="18.649999999999999" customHeight="1" thickBot="1" x14ac:dyDescent="0.4">
      <c r="A21" s="47"/>
      <c r="B21" s="48"/>
      <c r="C21" s="48"/>
      <c r="D21" s="48"/>
      <c r="E21" s="48"/>
      <c r="F21" s="3"/>
      <c r="G21" s="3"/>
      <c r="H21" s="3"/>
      <c r="I21" s="1" t="s">
        <v>36</v>
      </c>
      <c r="J21" s="34">
        <v>226</v>
      </c>
      <c r="K21" s="34">
        <v>144</v>
      </c>
      <c r="L21" s="34">
        <v>98</v>
      </c>
      <c r="M21" s="43">
        <f t="shared" ref="M21:M23" si="0">AVERAGE(J21:L21)</f>
        <v>156</v>
      </c>
    </row>
    <row r="22" spans="1:13" ht="18.649999999999999" customHeight="1" thickBot="1" x14ac:dyDescent="0.4">
      <c r="A22" s="1"/>
      <c r="B22" s="48"/>
      <c r="C22" s="48"/>
      <c r="D22" s="48"/>
      <c r="E22" s="48"/>
      <c r="F22" s="1"/>
      <c r="G22" s="1"/>
      <c r="H22" s="1"/>
      <c r="I22" s="1" t="s">
        <v>37</v>
      </c>
      <c r="J22" s="34">
        <v>119</v>
      </c>
      <c r="K22" s="34">
        <v>76</v>
      </c>
      <c r="L22" s="34">
        <v>29</v>
      </c>
      <c r="M22" s="43">
        <f t="shared" si="0"/>
        <v>74.666666666666671</v>
      </c>
    </row>
    <row r="23" spans="1:13" ht="18.649999999999999" customHeight="1" x14ac:dyDescent="0.35">
      <c r="A23" s="1"/>
      <c r="B23" s="48"/>
      <c r="C23" s="48"/>
      <c r="D23" s="48"/>
      <c r="E23" s="48"/>
      <c r="F23" s="1"/>
      <c r="G23" s="1"/>
      <c r="H23" s="1"/>
      <c r="I23" s="1" t="s">
        <v>38</v>
      </c>
      <c r="J23" s="34">
        <v>215</v>
      </c>
      <c r="K23" s="34">
        <v>129</v>
      </c>
      <c r="L23" s="34">
        <v>88</v>
      </c>
      <c r="M23" s="43">
        <f t="shared" si="0"/>
        <v>144</v>
      </c>
    </row>
    <row r="24" spans="1:13" x14ac:dyDescent="0.35">
      <c r="A24" s="2"/>
      <c r="B24" s="48"/>
      <c r="C24" s="48"/>
      <c r="D24" s="48"/>
      <c r="E24" s="48"/>
      <c r="F24" s="2"/>
      <c r="G24" s="2"/>
      <c r="H24" s="2"/>
      <c r="I24" s="2"/>
      <c r="J24" s="2"/>
      <c r="K24" s="2"/>
      <c r="L24" s="2"/>
      <c r="M24" s="2"/>
    </row>
    <row r="25" spans="1:13" ht="18" x14ac:dyDescent="0.35">
      <c r="A25" s="2"/>
      <c r="B25" s="37"/>
      <c r="C25" s="37"/>
      <c r="D25" s="37"/>
      <c r="E25" s="37"/>
      <c r="F25" s="2"/>
      <c r="G25" s="2"/>
      <c r="H25" s="2"/>
      <c r="I25" s="2"/>
      <c r="J25" s="38" t="s">
        <v>47</v>
      </c>
      <c r="K25" s="38" t="s">
        <v>48</v>
      </c>
      <c r="L25" s="38" t="s">
        <v>49</v>
      </c>
      <c r="M25" s="2"/>
    </row>
    <row r="26" spans="1:13" ht="18.649999999999999" customHeight="1" x14ac:dyDescent="0.35">
      <c r="A26" s="47">
        <v>5</v>
      </c>
      <c r="B26" s="48" t="s">
        <v>58</v>
      </c>
      <c r="C26" s="48"/>
      <c r="D26" s="48"/>
      <c r="E26" s="48"/>
      <c r="F26" s="1"/>
      <c r="G26" s="1"/>
      <c r="H26" s="1"/>
      <c r="I26" s="1" t="s">
        <v>59</v>
      </c>
      <c r="J26" s="34">
        <v>198</v>
      </c>
      <c r="K26" s="34">
        <v>199</v>
      </c>
      <c r="L26" s="34">
        <v>210</v>
      </c>
      <c r="M26" s="2"/>
    </row>
    <row r="27" spans="1:13" ht="18.649999999999999" customHeight="1" x14ac:dyDescent="0.35">
      <c r="A27" s="47"/>
      <c r="B27" s="48"/>
      <c r="C27" s="48"/>
      <c r="D27" s="48"/>
      <c r="E27" s="48"/>
      <c r="F27" s="3"/>
      <c r="G27" s="3"/>
      <c r="H27" s="3"/>
      <c r="I27" s="1" t="s">
        <v>60</v>
      </c>
      <c r="J27" s="34">
        <v>222</v>
      </c>
      <c r="K27" s="34">
        <v>228</v>
      </c>
      <c r="L27" s="34">
        <v>234</v>
      </c>
      <c r="M27" s="2"/>
    </row>
    <row r="28" spans="1:13" ht="18.649999999999999" customHeight="1" x14ac:dyDescent="0.35">
      <c r="A28" s="1"/>
      <c r="B28" s="48"/>
      <c r="C28" s="48"/>
      <c r="D28" s="48"/>
      <c r="E28" s="48"/>
      <c r="F28" s="1"/>
      <c r="G28" s="1"/>
      <c r="H28" s="1"/>
      <c r="I28" s="1" t="s">
        <v>61</v>
      </c>
      <c r="J28" s="34">
        <v>101</v>
      </c>
      <c r="K28" s="34">
        <v>108</v>
      </c>
      <c r="L28" s="34">
        <v>111</v>
      </c>
      <c r="M28" s="2"/>
    </row>
    <row r="29" spans="1:13" ht="18.649999999999999" customHeight="1" x14ac:dyDescent="0.35">
      <c r="A29" s="1"/>
      <c r="B29" s="48"/>
      <c r="C29" s="48"/>
      <c r="D29" s="48"/>
      <c r="E29" s="48"/>
      <c r="F29" s="1"/>
      <c r="G29" s="1"/>
      <c r="H29" s="1"/>
      <c r="I29" s="1" t="s">
        <v>62</v>
      </c>
      <c r="J29" s="34">
        <v>120</v>
      </c>
      <c r="K29" s="34">
        <v>120</v>
      </c>
      <c r="L29" s="34">
        <v>117</v>
      </c>
      <c r="M29" s="2"/>
    </row>
    <row r="30" spans="1:13" ht="14.5" customHeight="1" x14ac:dyDescent="0.35">
      <c r="A30" s="2"/>
      <c r="B30" s="48"/>
      <c r="C30" s="48"/>
      <c r="D30" s="48"/>
      <c r="E30" s="48"/>
      <c r="F30" s="2"/>
      <c r="G30" s="2"/>
      <c r="H30" s="2"/>
      <c r="I30" s="31" t="s">
        <v>56</v>
      </c>
      <c r="J30" s="44">
        <f>AVERAGE(J26:J29)</f>
        <v>160.25</v>
      </c>
      <c r="K30" s="44">
        <f t="shared" ref="K30:L30" si="1">AVERAGE(K26:K29)</f>
        <v>163.75</v>
      </c>
      <c r="L30" s="44">
        <f t="shared" si="1"/>
        <v>168</v>
      </c>
      <c r="M30" s="2"/>
    </row>
    <row r="31" spans="1:13" ht="37" customHeight="1" x14ac:dyDescent="0.35">
      <c r="A31" s="1"/>
      <c r="B31" s="48"/>
      <c r="C31" s="48"/>
      <c r="D31" s="48"/>
      <c r="E31" s="48"/>
      <c r="F31" s="1"/>
      <c r="G31" s="1"/>
      <c r="H31" s="1"/>
      <c r="I31" s="1"/>
      <c r="J31" s="1"/>
      <c r="K31" s="1"/>
      <c r="L31" s="1"/>
      <c r="M31" s="2"/>
    </row>
    <row r="32" spans="1:13" ht="18.649999999999999" customHeight="1" x14ac:dyDescent="0.35">
      <c r="A32" s="1"/>
      <c r="B32" s="48"/>
      <c r="C32" s="48"/>
      <c r="D32" s="48"/>
      <c r="E32" s="48"/>
      <c r="F32" s="1"/>
      <c r="G32" s="1"/>
      <c r="H32" s="1"/>
      <c r="I32" s="1"/>
      <c r="J32" s="1"/>
      <c r="K32" s="1"/>
      <c r="L32" s="1"/>
      <c r="M32" s="2"/>
    </row>
    <row r="33" spans="1:13" ht="18.649999999999999" customHeight="1" x14ac:dyDescent="0.35">
      <c r="A33" s="2"/>
      <c r="B33" s="48"/>
      <c r="C33" s="48"/>
      <c r="D33" s="48"/>
      <c r="E33" s="48"/>
      <c r="F33" s="2"/>
      <c r="G33" s="2"/>
      <c r="H33" s="2"/>
      <c r="I33" s="2"/>
      <c r="J33" s="2"/>
      <c r="K33" s="2"/>
      <c r="L33" s="2"/>
      <c r="M33" s="2"/>
    </row>
  </sheetData>
  <mergeCells count="12">
    <mergeCell ref="A15:A16"/>
    <mergeCell ref="B15:E18"/>
    <mergeCell ref="A1:M1"/>
    <mergeCell ref="A3:A4"/>
    <mergeCell ref="B3:E7"/>
    <mergeCell ref="A9:A10"/>
    <mergeCell ref="B9:E13"/>
    <mergeCell ref="A20:A21"/>
    <mergeCell ref="B20:E24"/>
    <mergeCell ref="A26:A27"/>
    <mergeCell ref="B26:E31"/>
    <mergeCell ref="B32:E33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9B2E-096B-4CE7-B830-D8B3343F5A4F}">
  <sheetPr>
    <tabColor rgb="FF404664"/>
  </sheetPr>
  <dimension ref="A1:K37"/>
  <sheetViews>
    <sheetView showGridLines="0" topLeftCell="A24" workbookViewId="0">
      <selection activeCell="K28" sqref="K28"/>
    </sheetView>
  </sheetViews>
  <sheetFormatPr defaultRowHeight="14.5" x14ac:dyDescent="0.35"/>
  <cols>
    <col min="1" max="1" width="6.81640625" customWidth="1"/>
    <col min="9" max="9" width="23.1796875" customWidth="1"/>
    <col min="10" max="10" width="11.453125" customWidth="1"/>
    <col min="11" max="11" width="13.81640625" customWidth="1"/>
  </cols>
  <sheetData>
    <row r="1" spans="1:11" ht="32" x14ac:dyDescent="0.35">
      <c r="A1" s="49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3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ht="18.649999999999999" customHeight="1" thickBot="1" x14ac:dyDescent="0.4">
      <c r="A3" s="47">
        <v>1</v>
      </c>
      <c r="B3" s="48" t="s">
        <v>64</v>
      </c>
      <c r="C3" s="48"/>
      <c r="D3" s="48"/>
      <c r="E3" s="48"/>
      <c r="F3" s="1"/>
      <c r="G3" s="1"/>
      <c r="H3" s="1"/>
      <c r="I3" s="1" t="s">
        <v>65</v>
      </c>
      <c r="J3" s="1"/>
      <c r="K3" s="1" t="s">
        <v>28</v>
      </c>
    </row>
    <row r="4" spans="1:11" ht="18.5" thickBot="1" x14ac:dyDescent="0.4">
      <c r="A4" s="47"/>
      <c r="B4" s="48"/>
      <c r="C4" s="48"/>
      <c r="D4" s="48"/>
      <c r="E4" s="48"/>
      <c r="F4" s="3"/>
      <c r="G4" s="3"/>
      <c r="H4" s="3"/>
      <c r="I4" s="29">
        <v>9811</v>
      </c>
      <c r="J4" s="1"/>
      <c r="K4" s="32">
        <f>COUNT(I4:I10)</f>
        <v>7</v>
      </c>
    </row>
    <row r="5" spans="1:11" ht="18" x14ac:dyDescent="0.35">
      <c r="A5" s="1"/>
      <c r="B5" s="48"/>
      <c r="C5" s="48"/>
      <c r="D5" s="48"/>
      <c r="E5" s="48"/>
      <c r="F5" s="1"/>
      <c r="G5" s="1"/>
      <c r="H5" s="1"/>
      <c r="I5" s="29">
        <v>9812</v>
      </c>
      <c r="J5" s="1"/>
      <c r="K5" s="2"/>
    </row>
    <row r="6" spans="1:11" ht="18" x14ac:dyDescent="0.35">
      <c r="A6" s="1"/>
      <c r="B6" s="48"/>
      <c r="C6" s="48"/>
      <c r="D6" s="48"/>
      <c r="E6" s="48"/>
      <c r="F6" s="1"/>
      <c r="G6" s="1"/>
      <c r="H6" s="1"/>
      <c r="I6" s="29">
        <v>9813</v>
      </c>
      <c r="J6" s="1"/>
      <c r="K6" s="2"/>
    </row>
    <row r="7" spans="1:11" ht="16.5" x14ac:dyDescent="0.35">
      <c r="A7" s="2"/>
      <c r="B7" s="48"/>
      <c r="C7" s="48"/>
      <c r="D7" s="48"/>
      <c r="E7" s="48"/>
      <c r="F7" s="2"/>
      <c r="G7" s="2"/>
      <c r="H7" s="2"/>
      <c r="I7" s="29">
        <v>9814</v>
      </c>
      <c r="J7" s="2"/>
      <c r="K7" s="2"/>
    </row>
    <row r="8" spans="1:11" ht="18" x14ac:dyDescent="0.35">
      <c r="A8" s="2"/>
      <c r="B8" s="37"/>
      <c r="C8" s="37"/>
      <c r="D8" s="37"/>
      <c r="E8" s="37"/>
      <c r="F8" s="2"/>
      <c r="G8" s="2"/>
      <c r="H8" s="2"/>
      <c r="I8" s="29">
        <v>9815</v>
      </c>
      <c r="J8" s="2"/>
      <c r="K8" s="2"/>
    </row>
    <row r="9" spans="1:11" ht="18" x14ac:dyDescent="0.35">
      <c r="A9" s="2"/>
      <c r="B9" s="37"/>
      <c r="C9" s="37"/>
      <c r="D9" s="37"/>
      <c r="E9" s="37"/>
      <c r="F9" s="2"/>
      <c r="G9" s="2"/>
      <c r="H9" s="2"/>
      <c r="I9" s="29">
        <v>9816</v>
      </c>
      <c r="J9" s="2"/>
      <c r="K9" s="2"/>
    </row>
    <row r="10" spans="1:11" ht="18" x14ac:dyDescent="0.35">
      <c r="A10" s="1"/>
      <c r="B10" s="1"/>
      <c r="C10" s="1"/>
      <c r="D10" s="1"/>
      <c r="E10" s="1"/>
      <c r="F10" s="1"/>
      <c r="G10" s="1"/>
      <c r="H10" s="1"/>
      <c r="I10" s="29">
        <v>9817</v>
      </c>
      <c r="J10" s="1"/>
      <c r="K10" s="2"/>
    </row>
    <row r="11" spans="1:11" ht="3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</row>
    <row r="12" spans="1:11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</row>
    <row r="13" spans="1:11" ht="18.649999999999999" customHeight="1" thickBot="1" x14ac:dyDescent="0.4">
      <c r="A13" s="47">
        <v>2</v>
      </c>
      <c r="B13" s="48" t="s">
        <v>66</v>
      </c>
      <c r="C13" s="48"/>
      <c r="D13" s="48"/>
      <c r="E13" s="48"/>
      <c r="F13" s="1"/>
      <c r="G13" s="1"/>
      <c r="H13" s="1"/>
      <c r="I13" s="1" t="s">
        <v>67</v>
      </c>
      <c r="J13" s="1"/>
      <c r="K13" s="1" t="s">
        <v>28</v>
      </c>
    </row>
    <row r="14" spans="1:11" ht="18.5" thickBot="1" x14ac:dyDescent="0.4">
      <c r="A14" s="47"/>
      <c r="B14" s="48"/>
      <c r="C14" s="48"/>
      <c r="D14" s="48"/>
      <c r="E14" s="48"/>
      <c r="F14" s="3"/>
      <c r="G14" s="3"/>
      <c r="H14" s="3"/>
      <c r="I14" s="29" t="s">
        <v>68</v>
      </c>
      <c r="J14" s="1"/>
      <c r="K14" s="32">
        <f>COUNTA(I14:I24)</f>
        <v>11</v>
      </c>
    </row>
    <row r="15" spans="1:11" ht="18" x14ac:dyDescent="0.35">
      <c r="A15" s="1"/>
      <c r="B15" s="48"/>
      <c r="C15" s="48"/>
      <c r="D15" s="48"/>
      <c r="E15" s="48"/>
      <c r="F15" s="1"/>
      <c r="G15" s="1"/>
      <c r="H15" s="1"/>
      <c r="I15" s="29" t="s">
        <v>69</v>
      </c>
      <c r="J15" s="1"/>
      <c r="K15" s="2"/>
    </row>
    <row r="16" spans="1:11" ht="18" x14ac:dyDescent="0.35">
      <c r="A16" s="1"/>
      <c r="B16" s="48"/>
      <c r="C16" s="48"/>
      <c r="D16" s="48"/>
      <c r="E16" s="48"/>
      <c r="F16" s="1"/>
      <c r="G16" s="1"/>
      <c r="H16" s="1"/>
      <c r="I16" s="29" t="s">
        <v>70</v>
      </c>
      <c r="J16" s="1"/>
      <c r="K16" s="2"/>
    </row>
    <row r="17" spans="1:11" ht="16.5" x14ac:dyDescent="0.35">
      <c r="A17" s="2"/>
      <c r="B17" s="48"/>
      <c r="C17" s="48"/>
      <c r="D17" s="48"/>
      <c r="E17" s="48"/>
      <c r="F17" s="2"/>
      <c r="G17" s="2"/>
      <c r="H17" s="2"/>
      <c r="I17" s="29" t="s">
        <v>71</v>
      </c>
      <c r="J17" s="2"/>
      <c r="K17" s="2"/>
    </row>
    <row r="18" spans="1:11" ht="18" x14ac:dyDescent="0.35">
      <c r="A18" s="2"/>
      <c r="B18" s="37"/>
      <c r="C18" s="37"/>
      <c r="D18" s="37"/>
      <c r="E18" s="37"/>
      <c r="F18" s="2"/>
      <c r="G18" s="2"/>
      <c r="H18" s="2"/>
      <c r="I18" s="29" t="s">
        <v>72</v>
      </c>
      <c r="J18" s="2"/>
      <c r="K18" s="2"/>
    </row>
    <row r="19" spans="1:11" ht="18" x14ac:dyDescent="0.35">
      <c r="A19" s="2"/>
      <c r="B19" s="37"/>
      <c r="C19" s="37"/>
      <c r="D19" s="37"/>
      <c r="E19" s="37"/>
      <c r="F19" s="2"/>
      <c r="G19" s="2"/>
      <c r="H19" s="2"/>
      <c r="I19" s="29" t="s">
        <v>73</v>
      </c>
      <c r="J19" s="2"/>
      <c r="K19" s="2"/>
    </row>
    <row r="20" spans="1:11" ht="18" x14ac:dyDescent="0.35">
      <c r="A20" s="1"/>
      <c r="B20" s="1"/>
      <c r="C20" s="1"/>
      <c r="D20" s="1"/>
      <c r="E20" s="1"/>
      <c r="F20" s="1"/>
      <c r="G20" s="1"/>
      <c r="H20" s="1"/>
      <c r="I20" s="29" t="s">
        <v>74</v>
      </c>
      <c r="J20" s="1"/>
      <c r="K20" s="2"/>
    </row>
    <row r="21" spans="1:11" ht="18" x14ac:dyDescent="0.35">
      <c r="A21" s="1"/>
      <c r="B21" s="33"/>
      <c r="C21" s="33"/>
      <c r="D21" s="33"/>
      <c r="E21" s="33"/>
      <c r="F21" s="1"/>
      <c r="G21" s="1"/>
      <c r="H21" s="1"/>
      <c r="I21" s="29" t="s">
        <v>75</v>
      </c>
      <c r="J21" s="1"/>
      <c r="K21" s="2"/>
    </row>
    <row r="22" spans="1:11" ht="18" x14ac:dyDescent="0.35">
      <c r="A22" s="2"/>
      <c r="B22" s="33"/>
      <c r="C22" s="33"/>
      <c r="D22" s="33"/>
      <c r="E22" s="33"/>
      <c r="F22" s="2"/>
      <c r="G22" s="2"/>
      <c r="H22" s="2"/>
      <c r="I22" s="29" t="s">
        <v>76</v>
      </c>
      <c r="J22" s="2"/>
      <c r="K22" s="2"/>
    </row>
    <row r="23" spans="1:11" ht="18" x14ac:dyDescent="0.35">
      <c r="A23" s="2"/>
      <c r="B23" s="33"/>
      <c r="C23" s="33"/>
      <c r="D23" s="33"/>
      <c r="E23" s="33"/>
      <c r="F23" s="2"/>
      <c r="G23" s="2"/>
      <c r="H23" s="2"/>
      <c r="I23" s="29" t="s">
        <v>77</v>
      </c>
      <c r="J23" s="2"/>
      <c r="K23" s="2"/>
    </row>
    <row r="24" spans="1:11" ht="18" x14ac:dyDescent="0.35">
      <c r="A24" s="2"/>
      <c r="B24" s="33"/>
      <c r="C24" s="33"/>
      <c r="D24" s="33"/>
      <c r="E24" s="33"/>
      <c r="F24" s="2"/>
      <c r="G24" s="2"/>
      <c r="H24" s="2"/>
      <c r="I24" s="29" t="s">
        <v>78</v>
      </c>
      <c r="J24" s="2"/>
      <c r="K24" s="2"/>
    </row>
    <row r="25" spans="1:11" ht="53.1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</row>
    <row r="26" spans="1:11" ht="18.649999999999999" customHeight="1" thickBot="1" x14ac:dyDescent="0.4">
      <c r="A26" s="47">
        <v>3</v>
      </c>
      <c r="B26" s="48" t="s">
        <v>79</v>
      </c>
      <c r="C26" s="48"/>
      <c r="D26" s="48"/>
      <c r="E26" s="48"/>
      <c r="F26" s="1"/>
      <c r="G26" s="1"/>
      <c r="H26" s="1"/>
      <c r="I26" s="1" t="s">
        <v>80</v>
      </c>
      <c r="J26" s="1"/>
      <c r="K26" s="1" t="s">
        <v>28</v>
      </c>
    </row>
    <row r="27" spans="1:11" ht="18.5" thickBot="1" x14ac:dyDescent="0.4">
      <c r="A27" s="47"/>
      <c r="B27" s="48"/>
      <c r="C27" s="48"/>
      <c r="D27" s="48"/>
      <c r="E27" s="48"/>
      <c r="F27" s="3"/>
      <c r="G27" s="3"/>
      <c r="H27" s="3"/>
      <c r="I27" s="39">
        <v>43102</v>
      </c>
      <c r="J27" s="1"/>
      <c r="K27" s="32">
        <f>COUNTA(I27:I36)</f>
        <v>10</v>
      </c>
    </row>
    <row r="28" spans="1:11" ht="18" x14ac:dyDescent="0.35">
      <c r="A28" s="1"/>
      <c r="B28" s="48"/>
      <c r="C28" s="48"/>
      <c r="D28" s="48"/>
      <c r="E28" s="48"/>
      <c r="F28" s="1"/>
      <c r="G28" s="1"/>
      <c r="H28" s="1"/>
      <c r="I28" s="39">
        <v>43103</v>
      </c>
      <c r="J28" s="1"/>
      <c r="K28" s="2"/>
    </row>
    <row r="29" spans="1:11" ht="18" x14ac:dyDescent="0.35">
      <c r="A29" s="1"/>
      <c r="B29" s="48"/>
      <c r="C29" s="48"/>
      <c r="D29" s="48"/>
      <c r="E29" s="48"/>
      <c r="F29" s="1"/>
      <c r="G29" s="1"/>
      <c r="H29" s="1"/>
      <c r="I29" s="39">
        <v>43105</v>
      </c>
      <c r="J29" s="1"/>
      <c r="K29" s="2"/>
    </row>
    <row r="30" spans="1:11" ht="16.5" x14ac:dyDescent="0.35">
      <c r="A30" s="2"/>
      <c r="B30" s="48"/>
      <c r="C30" s="48"/>
      <c r="D30" s="48"/>
      <c r="E30" s="48"/>
      <c r="F30" s="2"/>
      <c r="G30" s="2"/>
      <c r="H30" s="2"/>
      <c r="I30" s="39">
        <v>43106</v>
      </c>
      <c r="J30" s="2"/>
      <c r="K30" s="2"/>
    </row>
    <row r="31" spans="1:11" ht="18" x14ac:dyDescent="0.35">
      <c r="A31" s="2"/>
      <c r="B31" s="37"/>
      <c r="C31" s="37"/>
      <c r="D31" s="37"/>
      <c r="E31" s="37"/>
      <c r="F31" s="2"/>
      <c r="G31" s="2"/>
      <c r="H31" s="2"/>
      <c r="I31" s="39">
        <v>43107</v>
      </c>
      <c r="J31" s="2"/>
      <c r="K31" s="2"/>
    </row>
    <row r="32" spans="1:11" ht="18" x14ac:dyDescent="0.35">
      <c r="A32" s="2"/>
      <c r="B32" s="37"/>
      <c r="C32" s="37"/>
      <c r="D32" s="37"/>
      <c r="E32" s="37"/>
      <c r="F32" s="2"/>
      <c r="G32" s="2"/>
      <c r="H32" s="2"/>
      <c r="I32" s="39">
        <v>43108</v>
      </c>
      <c r="J32" s="2"/>
      <c r="K32" s="2"/>
    </row>
    <row r="33" spans="1:11" ht="18" x14ac:dyDescent="0.35">
      <c r="A33" s="1"/>
      <c r="B33" s="1"/>
      <c r="C33" s="1"/>
      <c r="D33" s="1"/>
      <c r="E33" s="1"/>
      <c r="F33" s="1"/>
      <c r="G33" s="1"/>
      <c r="H33" s="1"/>
      <c r="I33" s="39">
        <v>43109</v>
      </c>
      <c r="J33" s="1"/>
      <c r="K33" s="2"/>
    </row>
    <row r="34" spans="1:11" ht="18" x14ac:dyDescent="0.35">
      <c r="A34" s="1"/>
      <c r="B34" s="33"/>
      <c r="C34" s="33"/>
      <c r="D34" s="33"/>
      <c r="E34" s="33"/>
      <c r="F34" s="1"/>
      <c r="G34" s="1"/>
      <c r="H34" s="1"/>
      <c r="I34" s="39">
        <v>43110</v>
      </c>
      <c r="J34" s="1"/>
      <c r="K34" s="2"/>
    </row>
    <row r="35" spans="1:11" ht="18" x14ac:dyDescent="0.35">
      <c r="A35" s="2"/>
      <c r="B35" s="33"/>
      <c r="C35" s="33"/>
      <c r="D35" s="33"/>
      <c r="E35" s="33"/>
      <c r="F35" s="2"/>
      <c r="G35" s="2"/>
      <c r="H35" s="2"/>
      <c r="I35" s="39">
        <v>43112</v>
      </c>
      <c r="J35" s="2"/>
      <c r="K35" s="2"/>
    </row>
    <row r="36" spans="1:11" ht="18" x14ac:dyDescent="0.35">
      <c r="A36" s="2"/>
      <c r="B36" s="33"/>
      <c r="C36" s="33"/>
      <c r="D36" s="33"/>
      <c r="E36" s="33"/>
      <c r="F36" s="2"/>
      <c r="G36" s="2"/>
      <c r="H36" s="2"/>
      <c r="I36" s="39">
        <v>43113</v>
      </c>
      <c r="J36" s="2"/>
      <c r="K36" s="2"/>
    </row>
    <row r="37" spans="1:11" ht="18" x14ac:dyDescent="0.35">
      <c r="A37" s="2"/>
      <c r="B37" s="33"/>
      <c r="C37" s="33"/>
      <c r="D37" s="33"/>
      <c r="E37" s="33"/>
      <c r="F37" s="2"/>
      <c r="G37" s="2"/>
      <c r="H37" s="2"/>
      <c r="I37" s="29"/>
      <c r="J37" s="2"/>
      <c r="K37" s="2"/>
    </row>
  </sheetData>
  <mergeCells count="7">
    <mergeCell ref="A26:A27"/>
    <mergeCell ref="B26:E30"/>
    <mergeCell ref="A1:K1"/>
    <mergeCell ref="A3:A4"/>
    <mergeCell ref="B3:E7"/>
    <mergeCell ref="A13:A14"/>
    <mergeCell ref="B13:E17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4524-73E2-41C6-833A-38FB7BAB6401}">
  <sheetPr>
    <tabColor rgb="FFDA7B08"/>
  </sheetPr>
  <dimension ref="A1:L52"/>
  <sheetViews>
    <sheetView showGridLines="0" workbookViewId="0">
      <selection activeCell="L31" sqref="L31"/>
    </sheetView>
  </sheetViews>
  <sheetFormatPr defaultRowHeight="14.5" x14ac:dyDescent="0.35"/>
  <cols>
    <col min="1" max="1" width="6.81640625" customWidth="1"/>
    <col min="9" max="9" width="23.1796875" customWidth="1"/>
    <col min="10" max="10" width="14.81640625" style="42" bestFit="1" customWidth="1"/>
    <col min="11" max="11" width="11.453125" customWidth="1"/>
    <col min="12" max="12" width="13.81640625" customWidth="1"/>
  </cols>
  <sheetData>
    <row r="1" spans="1:12" ht="32" x14ac:dyDescent="0.35">
      <c r="A1" s="49" t="s">
        <v>81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3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18.649999999999999" customHeight="1" thickBot="1" x14ac:dyDescent="0.4">
      <c r="A3" s="47">
        <v>1</v>
      </c>
      <c r="B3" s="48" t="s">
        <v>82</v>
      </c>
      <c r="C3" s="48"/>
      <c r="D3" s="48"/>
      <c r="E3" s="48"/>
      <c r="F3" s="1"/>
      <c r="G3" s="1"/>
      <c r="H3" s="1"/>
      <c r="I3" s="1" t="s">
        <v>83</v>
      </c>
      <c r="J3" s="1" t="s">
        <v>84</v>
      </c>
      <c r="K3" s="1"/>
      <c r="L3" s="1" t="s">
        <v>28</v>
      </c>
    </row>
    <row r="4" spans="1:12" ht="18.5" thickBot="1" x14ac:dyDescent="0.4">
      <c r="A4" s="47"/>
      <c r="B4" s="48"/>
      <c r="C4" s="48"/>
      <c r="D4" s="48"/>
      <c r="E4" s="48"/>
      <c r="F4" s="3"/>
      <c r="G4" s="3"/>
      <c r="H4" s="3"/>
      <c r="I4" s="29" t="s">
        <v>85</v>
      </c>
      <c r="J4" s="40">
        <v>500328</v>
      </c>
      <c r="K4" s="1"/>
      <c r="L4" s="45">
        <f>MAX(J4:J10)</f>
        <v>500707</v>
      </c>
    </row>
    <row r="5" spans="1:12" ht="18" x14ac:dyDescent="0.35">
      <c r="A5" s="1"/>
      <c r="B5" s="48"/>
      <c r="C5" s="48"/>
      <c r="D5" s="48"/>
      <c r="E5" s="48"/>
      <c r="F5" s="1"/>
      <c r="G5" s="1"/>
      <c r="H5" s="1"/>
      <c r="I5" s="29" t="s">
        <v>86</v>
      </c>
      <c r="J5" s="40">
        <v>500556</v>
      </c>
      <c r="K5" s="1"/>
      <c r="L5" s="2"/>
    </row>
    <row r="6" spans="1:12" ht="18" x14ac:dyDescent="0.35">
      <c r="A6" s="1"/>
      <c r="B6" s="48"/>
      <c r="C6" s="48"/>
      <c r="D6" s="48"/>
      <c r="E6" s="48"/>
      <c r="F6" s="1"/>
      <c r="G6" s="1"/>
      <c r="H6" s="1"/>
      <c r="I6" s="29" t="s">
        <v>87</v>
      </c>
      <c r="J6" s="40">
        <v>500629</v>
      </c>
      <c r="K6" s="1"/>
      <c r="L6" s="2"/>
    </row>
    <row r="7" spans="1:12" ht="16.5" x14ac:dyDescent="0.35">
      <c r="A7" s="2"/>
      <c r="B7" s="48"/>
      <c r="C7" s="48"/>
      <c r="D7" s="48"/>
      <c r="E7" s="48"/>
      <c r="F7" s="2"/>
      <c r="G7" s="2"/>
      <c r="H7" s="2"/>
      <c r="I7" s="29" t="s">
        <v>88</v>
      </c>
      <c r="J7" s="40">
        <v>500525</v>
      </c>
      <c r="K7" s="2"/>
      <c r="L7" s="2"/>
    </row>
    <row r="8" spans="1:12" ht="18" x14ac:dyDescent="0.35">
      <c r="A8" s="2"/>
      <c r="B8" s="37"/>
      <c r="C8" s="37"/>
      <c r="D8" s="37"/>
      <c r="E8" s="37"/>
      <c r="F8" s="2"/>
      <c r="G8" s="2"/>
      <c r="H8" s="2"/>
      <c r="I8" s="29" t="s">
        <v>89</v>
      </c>
      <c r="J8" s="40">
        <v>500359</v>
      </c>
      <c r="K8" s="2"/>
      <c r="L8" s="2"/>
    </row>
    <row r="9" spans="1:12" ht="18" x14ac:dyDescent="0.35">
      <c r="A9" s="2"/>
      <c r="B9" s="37"/>
      <c r="C9" s="37"/>
      <c r="D9" s="37"/>
      <c r="E9" s="37"/>
      <c r="F9" s="2"/>
      <c r="G9" s="2"/>
      <c r="H9" s="2"/>
      <c r="I9" s="29" t="s">
        <v>90</v>
      </c>
      <c r="J9" s="40">
        <v>500707</v>
      </c>
      <c r="K9" s="2"/>
      <c r="L9" s="2"/>
    </row>
    <row r="10" spans="1:12" ht="18" x14ac:dyDescent="0.35">
      <c r="A10" s="1"/>
      <c r="B10" s="1"/>
      <c r="C10" s="1"/>
      <c r="D10" s="1"/>
      <c r="E10" s="1"/>
      <c r="F10" s="1"/>
      <c r="G10" s="1"/>
      <c r="H10" s="1"/>
      <c r="I10" s="29" t="s">
        <v>91</v>
      </c>
      <c r="J10" s="40">
        <v>500028</v>
      </c>
      <c r="K10" s="1"/>
      <c r="L10" s="2"/>
    </row>
    <row r="11" spans="1:12" ht="3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1:12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</row>
    <row r="13" spans="1:12" ht="18.649999999999999" customHeight="1" thickBot="1" x14ac:dyDescent="0.4">
      <c r="A13" s="47">
        <v>2</v>
      </c>
      <c r="B13" s="48" t="s">
        <v>92</v>
      </c>
      <c r="C13" s="48"/>
      <c r="D13" s="48"/>
      <c r="E13" s="48"/>
      <c r="F13" s="1"/>
      <c r="G13" s="1"/>
      <c r="H13" s="1"/>
      <c r="I13" s="1" t="s">
        <v>93</v>
      </c>
      <c r="J13" s="1" t="s">
        <v>94</v>
      </c>
      <c r="K13" s="1"/>
      <c r="L13" s="1" t="s">
        <v>28</v>
      </c>
    </row>
    <row r="14" spans="1:12" ht="18.5" thickBot="1" x14ac:dyDescent="0.4">
      <c r="A14" s="47"/>
      <c r="B14" s="48"/>
      <c r="C14" s="48"/>
      <c r="D14" s="48"/>
      <c r="E14" s="48"/>
      <c r="F14" s="3"/>
      <c r="G14" s="3"/>
      <c r="H14" s="3"/>
      <c r="I14" s="29" t="s">
        <v>95</v>
      </c>
      <c r="J14" s="41">
        <v>105583768</v>
      </c>
      <c r="K14" s="1"/>
      <c r="L14" s="46">
        <f>MIN(J14:J24)</f>
        <v>105003691</v>
      </c>
    </row>
    <row r="15" spans="1:12" ht="18" x14ac:dyDescent="0.35">
      <c r="A15" s="1"/>
      <c r="B15" s="48"/>
      <c r="C15" s="48"/>
      <c r="D15" s="48"/>
      <c r="E15" s="48"/>
      <c r="F15" s="1"/>
      <c r="G15" s="1"/>
      <c r="H15" s="1"/>
      <c r="I15" s="29" t="s">
        <v>96</v>
      </c>
      <c r="J15" s="41">
        <v>105488436</v>
      </c>
      <c r="K15" s="1"/>
      <c r="L15" s="2"/>
    </row>
    <row r="16" spans="1:12" ht="18" x14ac:dyDescent="0.35">
      <c r="A16" s="1"/>
      <c r="B16" s="48"/>
      <c r="C16" s="48"/>
      <c r="D16" s="48"/>
      <c r="E16" s="48"/>
      <c r="F16" s="1"/>
      <c r="G16" s="1"/>
      <c r="H16" s="1"/>
      <c r="I16" s="29" t="s">
        <v>97</v>
      </c>
      <c r="J16" s="41">
        <v>105968867</v>
      </c>
      <c r="K16" s="1"/>
      <c r="L16" s="2"/>
    </row>
    <row r="17" spans="1:12" ht="16.5" x14ac:dyDescent="0.35">
      <c r="A17" s="2"/>
      <c r="B17" s="48"/>
      <c r="C17" s="48"/>
      <c r="D17" s="48"/>
      <c r="E17" s="48"/>
      <c r="F17" s="2"/>
      <c r="G17" s="2"/>
      <c r="H17" s="2"/>
      <c r="I17" s="29" t="s">
        <v>98</v>
      </c>
      <c r="J17" s="41">
        <v>105904093</v>
      </c>
      <c r="K17" s="2"/>
      <c r="L17" s="2"/>
    </row>
    <row r="18" spans="1:12" ht="18" x14ac:dyDescent="0.35">
      <c r="A18" s="2"/>
      <c r="B18" s="37"/>
      <c r="C18" s="37"/>
      <c r="D18" s="37"/>
      <c r="E18" s="37"/>
      <c r="F18" s="2"/>
      <c r="G18" s="2"/>
      <c r="H18" s="2"/>
      <c r="I18" s="29" t="s">
        <v>99</v>
      </c>
      <c r="J18" s="41">
        <v>105566796</v>
      </c>
      <c r="K18" s="2"/>
      <c r="L18" s="2"/>
    </row>
    <row r="19" spans="1:12" ht="18" x14ac:dyDescent="0.35">
      <c r="A19" s="2"/>
      <c r="B19" s="37"/>
      <c r="C19" s="37"/>
      <c r="D19" s="37"/>
      <c r="E19" s="37"/>
      <c r="F19" s="2"/>
      <c r="G19" s="2"/>
      <c r="H19" s="2"/>
      <c r="I19" s="29" t="s">
        <v>100</v>
      </c>
      <c r="J19" s="41">
        <v>105008857</v>
      </c>
      <c r="K19" s="2"/>
      <c r="L19" s="2"/>
    </row>
    <row r="20" spans="1:12" ht="18" x14ac:dyDescent="0.35">
      <c r="A20" s="1"/>
      <c r="B20" s="1"/>
      <c r="C20" s="1"/>
      <c r="D20" s="1"/>
      <c r="E20" s="1"/>
      <c r="F20" s="1"/>
      <c r="G20" s="1"/>
      <c r="H20" s="1"/>
      <c r="I20" s="29" t="s">
        <v>101</v>
      </c>
      <c r="J20" s="41">
        <v>105235388</v>
      </c>
      <c r="K20" s="1"/>
      <c r="L20" s="2"/>
    </row>
    <row r="21" spans="1:12" ht="18" x14ac:dyDescent="0.35">
      <c r="A21" s="1"/>
      <c r="B21" s="33"/>
      <c r="C21" s="33"/>
      <c r="D21" s="33"/>
      <c r="E21" s="33"/>
      <c r="F21" s="1"/>
      <c r="G21" s="1"/>
      <c r="H21" s="1"/>
      <c r="I21" s="29" t="s">
        <v>102</v>
      </c>
      <c r="J21" s="41">
        <v>105101736</v>
      </c>
      <c r="K21" s="1"/>
      <c r="L21" s="2"/>
    </row>
    <row r="22" spans="1:12" ht="18" x14ac:dyDescent="0.35">
      <c r="A22" s="2"/>
      <c r="B22" s="33"/>
      <c r="C22" s="33"/>
      <c r="D22" s="33"/>
      <c r="E22" s="33"/>
      <c r="F22" s="2"/>
      <c r="G22" s="2"/>
      <c r="H22" s="2"/>
      <c r="I22" s="29" t="s">
        <v>103</v>
      </c>
      <c r="J22" s="41">
        <v>105232582</v>
      </c>
      <c r="K22" s="2"/>
      <c r="L22" s="2"/>
    </row>
    <row r="23" spans="1:12" ht="18" x14ac:dyDescent="0.35">
      <c r="A23" s="2"/>
      <c r="B23" s="33"/>
      <c r="C23" s="33"/>
      <c r="D23" s="33"/>
      <c r="E23" s="33"/>
      <c r="F23" s="2"/>
      <c r="G23" s="2"/>
      <c r="H23" s="2"/>
      <c r="I23" s="29" t="s">
        <v>104</v>
      </c>
      <c r="J23" s="41">
        <v>105003691</v>
      </c>
      <c r="K23" s="2"/>
      <c r="L23" s="2"/>
    </row>
    <row r="24" spans="1:12" ht="18" x14ac:dyDescent="0.35">
      <c r="A24" s="2"/>
      <c r="B24" s="33"/>
      <c r="C24" s="33"/>
      <c r="D24" s="33"/>
      <c r="E24" s="33"/>
      <c r="F24" s="2"/>
      <c r="G24" s="2"/>
      <c r="H24" s="2"/>
      <c r="I24" s="29" t="s">
        <v>105</v>
      </c>
      <c r="J24" s="41">
        <v>105176714</v>
      </c>
      <c r="K24" s="2"/>
      <c r="L24" s="2"/>
    </row>
    <row r="25" spans="1:12" ht="53.1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</row>
    <row r="26" spans="1:12" ht="18.649999999999999" customHeight="1" thickBot="1" x14ac:dyDescent="0.4">
      <c r="A26" s="47">
        <v>3</v>
      </c>
      <c r="B26" s="48" t="s">
        <v>106</v>
      </c>
      <c r="C26" s="48"/>
      <c r="D26" s="48"/>
      <c r="E26" s="48"/>
      <c r="F26" s="1"/>
      <c r="G26" s="1"/>
      <c r="H26" s="1"/>
      <c r="I26" s="1" t="s">
        <v>107</v>
      </c>
      <c r="J26" s="1" t="s">
        <v>108</v>
      </c>
      <c r="K26" s="1"/>
      <c r="L26" s="1" t="s">
        <v>109</v>
      </c>
    </row>
    <row r="27" spans="1:12" ht="18.5" thickBot="1" x14ac:dyDescent="0.4">
      <c r="A27" s="47"/>
      <c r="B27" s="48"/>
      <c r="C27" s="48"/>
      <c r="D27" s="48"/>
      <c r="E27" s="48"/>
      <c r="F27" s="3"/>
      <c r="G27" s="3"/>
      <c r="H27" s="3"/>
      <c r="I27" s="39" t="s">
        <v>110</v>
      </c>
      <c r="J27" s="41">
        <v>185156834</v>
      </c>
      <c r="K27" s="1"/>
      <c r="L27" s="46">
        <f>MAX(J27:J50)</f>
        <v>185157552</v>
      </c>
    </row>
    <row r="28" spans="1:12" ht="18" x14ac:dyDescent="0.35">
      <c r="A28" s="1"/>
      <c r="B28" s="48"/>
      <c r="C28" s="48"/>
      <c r="D28" s="48"/>
      <c r="E28" s="48"/>
      <c r="F28" s="1"/>
      <c r="G28" s="1"/>
      <c r="H28" s="1"/>
      <c r="I28" s="39" t="s">
        <v>111</v>
      </c>
      <c r="J28" s="41">
        <v>185156638</v>
      </c>
      <c r="K28" s="1"/>
      <c r="L28" s="2"/>
    </row>
    <row r="29" spans="1:12" ht="18.5" thickBot="1" x14ac:dyDescent="0.4">
      <c r="A29" s="1"/>
      <c r="B29" s="48"/>
      <c r="C29" s="48"/>
      <c r="D29" s="48"/>
      <c r="E29" s="48"/>
      <c r="F29" s="1"/>
      <c r="G29" s="1"/>
      <c r="H29" s="1"/>
      <c r="I29" s="39" t="s">
        <v>112</v>
      </c>
      <c r="J29" s="41">
        <v>185157211</v>
      </c>
      <c r="K29" s="1"/>
      <c r="L29" s="1" t="s">
        <v>113</v>
      </c>
    </row>
    <row r="30" spans="1:12" ht="17" thickBot="1" x14ac:dyDescent="0.4">
      <c r="A30" s="2"/>
      <c r="B30" s="48"/>
      <c r="C30" s="48"/>
      <c r="D30" s="48"/>
      <c r="E30" s="48"/>
      <c r="F30" s="2"/>
      <c r="G30" s="2"/>
      <c r="H30" s="2"/>
      <c r="I30" s="39" t="s">
        <v>114</v>
      </c>
      <c r="J30" s="41">
        <v>185157373</v>
      </c>
      <c r="K30" s="2"/>
      <c r="L30" s="46">
        <f>MIN(J27:J50)</f>
        <v>185156045</v>
      </c>
    </row>
    <row r="31" spans="1:12" ht="18" x14ac:dyDescent="0.35">
      <c r="A31" s="2"/>
      <c r="B31" s="37"/>
      <c r="C31" s="37"/>
      <c r="D31" s="37"/>
      <c r="E31" s="37"/>
      <c r="F31" s="2"/>
      <c r="G31" s="2"/>
      <c r="H31" s="2"/>
      <c r="I31" s="39" t="s">
        <v>115</v>
      </c>
      <c r="J31" s="41">
        <v>185156618</v>
      </c>
      <c r="K31" s="2"/>
      <c r="L31" s="2"/>
    </row>
    <row r="32" spans="1:12" ht="18" x14ac:dyDescent="0.35">
      <c r="A32" s="2"/>
      <c r="B32" s="37"/>
      <c r="C32" s="37"/>
      <c r="D32" s="37"/>
      <c r="E32" s="37"/>
      <c r="F32" s="2"/>
      <c r="G32" s="2"/>
      <c r="H32" s="2"/>
      <c r="I32" s="39" t="s">
        <v>116</v>
      </c>
      <c r="J32" s="41">
        <v>185157351</v>
      </c>
      <c r="K32" s="2"/>
      <c r="L32" s="2"/>
    </row>
    <row r="33" spans="1:12" ht="18" x14ac:dyDescent="0.35">
      <c r="A33" s="1"/>
      <c r="B33" s="1"/>
      <c r="C33" s="1"/>
      <c r="D33" s="1"/>
      <c r="E33" s="1"/>
      <c r="F33" s="1"/>
      <c r="G33" s="1"/>
      <c r="H33" s="1"/>
      <c r="I33" s="39" t="s">
        <v>117</v>
      </c>
      <c r="J33" s="41">
        <v>185157139</v>
      </c>
      <c r="K33" s="1"/>
      <c r="L33" s="2"/>
    </row>
    <row r="34" spans="1:12" ht="18" x14ac:dyDescent="0.35">
      <c r="A34" s="1"/>
      <c r="B34" s="33"/>
      <c r="C34" s="33"/>
      <c r="D34" s="33"/>
      <c r="E34" s="33"/>
      <c r="F34" s="1"/>
      <c r="G34" s="1"/>
      <c r="H34" s="1"/>
      <c r="I34" s="39" t="s">
        <v>118</v>
      </c>
      <c r="J34" s="41">
        <v>185156331</v>
      </c>
      <c r="K34" s="1"/>
      <c r="L34" s="2"/>
    </row>
    <row r="35" spans="1:12" ht="18" x14ac:dyDescent="0.35">
      <c r="A35" s="2"/>
      <c r="B35" s="33"/>
      <c r="C35" s="33"/>
      <c r="D35" s="33"/>
      <c r="E35" s="33"/>
      <c r="F35" s="2"/>
      <c r="G35" s="2"/>
      <c r="H35" s="2"/>
      <c r="I35" s="39" t="s">
        <v>119</v>
      </c>
      <c r="J35" s="41">
        <v>185157326</v>
      </c>
      <c r="K35" s="2"/>
      <c r="L35" s="2"/>
    </row>
    <row r="36" spans="1:12" ht="18" x14ac:dyDescent="0.35">
      <c r="A36" s="2"/>
      <c r="B36" s="33"/>
      <c r="C36" s="33"/>
      <c r="D36" s="33"/>
      <c r="E36" s="33"/>
      <c r="F36" s="2"/>
      <c r="G36" s="2"/>
      <c r="H36" s="2"/>
      <c r="I36" s="39" t="s">
        <v>120</v>
      </c>
      <c r="J36" s="41">
        <v>185156445</v>
      </c>
      <c r="K36" s="2"/>
      <c r="L36" s="2"/>
    </row>
    <row r="37" spans="1:12" ht="18" x14ac:dyDescent="0.35">
      <c r="A37" s="2"/>
      <c r="B37" s="33"/>
      <c r="C37" s="33"/>
      <c r="D37" s="33"/>
      <c r="E37" s="33"/>
      <c r="F37" s="2"/>
      <c r="G37" s="2"/>
      <c r="H37" s="2"/>
      <c r="I37" s="29" t="s">
        <v>121</v>
      </c>
      <c r="J37" s="41">
        <v>185157075</v>
      </c>
      <c r="K37" s="2"/>
      <c r="L37" s="2"/>
    </row>
    <row r="38" spans="1:12" ht="18" x14ac:dyDescent="0.35">
      <c r="A38" s="2"/>
      <c r="B38" s="37"/>
      <c r="C38" s="37"/>
      <c r="D38" s="37"/>
      <c r="E38" s="37"/>
      <c r="F38" s="2"/>
      <c r="G38" s="2"/>
      <c r="H38" s="2"/>
      <c r="I38" s="39" t="s">
        <v>122</v>
      </c>
      <c r="J38" s="41">
        <v>185156045</v>
      </c>
      <c r="K38" s="2"/>
      <c r="L38" s="2"/>
    </row>
    <row r="39" spans="1:12" ht="18" x14ac:dyDescent="0.35">
      <c r="A39" s="2"/>
      <c r="B39" s="37"/>
      <c r="C39" s="37"/>
      <c r="D39" s="37"/>
      <c r="E39" s="37"/>
      <c r="F39" s="2"/>
      <c r="G39" s="2"/>
      <c r="H39" s="2"/>
      <c r="I39" s="39" t="s">
        <v>123</v>
      </c>
      <c r="J39" s="41">
        <v>185157229</v>
      </c>
      <c r="K39" s="2"/>
      <c r="L39" s="2"/>
    </row>
    <row r="40" spans="1:12" ht="18" x14ac:dyDescent="0.35">
      <c r="A40" s="1"/>
      <c r="B40" s="1"/>
      <c r="C40" s="1"/>
      <c r="D40" s="1"/>
      <c r="E40" s="1"/>
      <c r="F40" s="1"/>
      <c r="G40" s="1"/>
      <c r="H40" s="1"/>
      <c r="I40" s="39" t="s">
        <v>124</v>
      </c>
      <c r="J40" s="41">
        <v>185156761</v>
      </c>
      <c r="K40" s="1"/>
      <c r="L40" s="2"/>
    </row>
    <row r="41" spans="1:12" ht="18" x14ac:dyDescent="0.35">
      <c r="A41" s="1"/>
      <c r="B41" s="33"/>
      <c r="C41" s="33"/>
      <c r="D41" s="33"/>
      <c r="E41" s="33"/>
      <c r="F41" s="1"/>
      <c r="G41" s="1"/>
      <c r="H41" s="1"/>
      <c r="I41" s="39" t="s">
        <v>125</v>
      </c>
      <c r="J41" s="41">
        <v>185156210</v>
      </c>
      <c r="K41" s="1"/>
      <c r="L41" s="2"/>
    </row>
    <row r="42" spans="1:12" ht="18" x14ac:dyDescent="0.35">
      <c r="A42" s="2"/>
      <c r="B42" s="33"/>
      <c r="C42" s="33"/>
      <c r="D42" s="33"/>
      <c r="E42" s="33"/>
      <c r="F42" s="2"/>
      <c r="G42" s="2"/>
      <c r="H42" s="2"/>
      <c r="I42" s="39" t="s">
        <v>126</v>
      </c>
      <c r="J42" s="41">
        <v>185156266</v>
      </c>
      <c r="K42" s="2"/>
      <c r="L42" s="2"/>
    </row>
    <row r="43" spans="1:12" ht="18" x14ac:dyDescent="0.35">
      <c r="A43" s="2"/>
      <c r="B43" s="33"/>
      <c r="C43" s="33"/>
      <c r="D43" s="33"/>
      <c r="E43" s="33"/>
      <c r="F43" s="2"/>
      <c r="G43" s="2"/>
      <c r="H43" s="2"/>
      <c r="I43" s="39" t="s">
        <v>127</v>
      </c>
      <c r="J43" s="41">
        <v>185156693</v>
      </c>
      <c r="K43" s="2"/>
      <c r="L43" s="2"/>
    </row>
    <row r="44" spans="1:12" ht="18" x14ac:dyDescent="0.35">
      <c r="A44" s="2"/>
      <c r="B44" s="33"/>
      <c r="C44" s="33"/>
      <c r="D44" s="33"/>
      <c r="E44" s="33"/>
      <c r="F44" s="2"/>
      <c r="G44" s="2"/>
      <c r="H44" s="2"/>
      <c r="I44" s="29" t="s">
        <v>128</v>
      </c>
      <c r="J44" s="41">
        <v>185156984</v>
      </c>
      <c r="K44" s="2"/>
      <c r="L44" s="2"/>
    </row>
    <row r="45" spans="1:12" ht="18" x14ac:dyDescent="0.35">
      <c r="A45" s="2"/>
      <c r="B45" s="37"/>
      <c r="C45" s="37"/>
      <c r="D45" s="37"/>
      <c r="E45" s="37"/>
      <c r="F45" s="2"/>
      <c r="G45" s="2"/>
      <c r="H45" s="2"/>
      <c r="I45" s="39" t="s">
        <v>129</v>
      </c>
      <c r="J45" s="41">
        <v>185156816</v>
      </c>
      <c r="K45" s="2"/>
      <c r="L45" s="2"/>
    </row>
    <row r="46" spans="1:12" ht="18" x14ac:dyDescent="0.35">
      <c r="A46" s="2"/>
      <c r="B46" s="37"/>
      <c r="C46" s="37"/>
      <c r="D46" s="37"/>
      <c r="E46" s="37"/>
      <c r="F46" s="2"/>
      <c r="G46" s="2"/>
      <c r="H46" s="2"/>
      <c r="I46" s="39" t="s">
        <v>130</v>
      </c>
      <c r="J46" s="41">
        <v>185157299</v>
      </c>
      <c r="K46" s="2"/>
      <c r="L46" s="2"/>
    </row>
    <row r="47" spans="1:12" ht="18" x14ac:dyDescent="0.35">
      <c r="A47" s="1"/>
      <c r="B47" s="1"/>
      <c r="C47" s="1"/>
      <c r="D47" s="1"/>
      <c r="E47" s="1"/>
      <c r="F47" s="1"/>
      <c r="G47" s="1"/>
      <c r="H47" s="1"/>
      <c r="I47" s="39" t="s">
        <v>131</v>
      </c>
      <c r="J47" s="41">
        <v>185156289</v>
      </c>
      <c r="K47" s="1"/>
      <c r="L47" s="2"/>
    </row>
    <row r="48" spans="1:12" ht="18" x14ac:dyDescent="0.35">
      <c r="A48" s="1"/>
      <c r="B48" s="33"/>
      <c r="C48" s="33"/>
      <c r="D48" s="33"/>
      <c r="E48" s="33"/>
      <c r="F48" s="1"/>
      <c r="G48" s="1"/>
      <c r="H48" s="1"/>
      <c r="I48" s="39" t="s">
        <v>132</v>
      </c>
      <c r="J48" s="41">
        <v>185157552</v>
      </c>
      <c r="K48" s="1"/>
      <c r="L48" s="2"/>
    </row>
    <row r="49" spans="1:12" ht="18" x14ac:dyDescent="0.35">
      <c r="A49" s="2"/>
      <c r="B49" s="33"/>
      <c r="C49" s="33"/>
      <c r="D49" s="33"/>
      <c r="E49" s="33"/>
      <c r="F49" s="2"/>
      <c r="G49" s="2"/>
      <c r="H49" s="2"/>
      <c r="I49" s="39" t="s">
        <v>133</v>
      </c>
      <c r="J49" s="41">
        <v>185157063</v>
      </c>
      <c r="K49" s="2"/>
      <c r="L49" s="2"/>
    </row>
    <row r="50" spans="1:12" ht="18" x14ac:dyDescent="0.35">
      <c r="A50" s="2"/>
      <c r="B50" s="33"/>
      <c r="C50" s="33"/>
      <c r="D50" s="33"/>
      <c r="E50" s="33"/>
      <c r="F50" s="2"/>
      <c r="G50" s="2"/>
      <c r="H50" s="2"/>
      <c r="I50" s="39" t="s">
        <v>134</v>
      </c>
      <c r="J50" s="41">
        <v>185156573</v>
      </c>
      <c r="K50" s="2"/>
      <c r="L50" s="2"/>
    </row>
    <row r="51" spans="1:12" ht="18" x14ac:dyDescent="0.35">
      <c r="A51" s="2"/>
      <c r="B51" s="33"/>
      <c r="C51" s="33"/>
      <c r="D51" s="33"/>
      <c r="E51" s="33"/>
      <c r="F51" s="2"/>
      <c r="G51" s="2"/>
      <c r="H51" s="2"/>
      <c r="I51" s="29"/>
      <c r="J51" s="29"/>
      <c r="K51" s="2"/>
      <c r="L51" s="2"/>
    </row>
    <row r="52" spans="1:12" ht="18" x14ac:dyDescent="0.35">
      <c r="A52" s="2"/>
      <c r="B52" s="37"/>
      <c r="C52" s="37"/>
      <c r="D52" s="37"/>
      <c r="E52" s="37"/>
      <c r="F52" s="2"/>
      <c r="G52" s="2"/>
      <c r="H52" s="2"/>
      <c r="I52" s="39"/>
      <c r="J52" s="39"/>
      <c r="K52" s="2"/>
      <c r="L52" s="2"/>
    </row>
  </sheetData>
  <mergeCells count="7">
    <mergeCell ref="A26:A27"/>
    <mergeCell ref="B26:E30"/>
    <mergeCell ref="A1:L1"/>
    <mergeCell ref="A3:A4"/>
    <mergeCell ref="B3:E7"/>
    <mergeCell ref="A13:A14"/>
    <mergeCell ref="B13:E1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Practice Exercise 11</vt:lpstr>
      <vt:lpstr>Practice Exercise 12</vt:lpstr>
      <vt:lpstr>Practice Exercise 13</vt:lpstr>
      <vt:lpstr>Practice Exercise 14</vt:lpstr>
      <vt:lpstr>Practice Exercise 15</vt:lpstr>
      <vt:lpstr>Practice Exercise 16</vt:lpstr>
      <vt:lpstr>Practice Exercise 17</vt:lpstr>
      <vt:lpstr>Practice Exercise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 Aguilar</cp:lastModifiedBy>
  <dcterms:created xsi:type="dcterms:W3CDTF">2020-03-30T22:39:38Z</dcterms:created>
  <dcterms:modified xsi:type="dcterms:W3CDTF">2024-01-03T21:53:28Z</dcterms:modified>
</cp:coreProperties>
</file>